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<sst xmlns="http://schemas.openxmlformats.org/spreadsheetml/2006/main" count="286" uniqueCount="180">
  <si>
    <t>v Sk</t>
  </si>
  <si>
    <t>v €</t>
  </si>
  <si>
    <t>Bežné príjmy:</t>
  </si>
  <si>
    <t>Fiškálna dotácia</t>
  </si>
  <si>
    <t>DZN pozemky</t>
  </si>
  <si>
    <t>DZN stavby</t>
  </si>
  <si>
    <t>daň za psa</t>
  </si>
  <si>
    <t>daň za verej.priestranstvo</t>
  </si>
  <si>
    <t>popl.za KO zo zákona</t>
  </si>
  <si>
    <t>daň za jadrové zariadenie</t>
  </si>
  <si>
    <t>z prenájmu budov 16BJ</t>
  </si>
  <si>
    <t>z prenájmu budov KD</t>
  </si>
  <si>
    <t>z prenájmu budov ZŠ</t>
  </si>
  <si>
    <t>správne poplatky</t>
  </si>
  <si>
    <t xml:space="preserve">za separovaný zber </t>
  </si>
  <si>
    <t>za odpad.nádoby, BACTI</t>
  </si>
  <si>
    <t>za KTV</t>
  </si>
  <si>
    <t>za miestny rozhlas</t>
  </si>
  <si>
    <t>školné MŠ</t>
  </si>
  <si>
    <t>školné ŠKD</t>
  </si>
  <si>
    <t xml:space="preserve">ŠJ réžia                                                           </t>
  </si>
  <si>
    <t>z účtov fin.hospodárenia</t>
  </si>
  <si>
    <t xml:space="preserve">Dotácia - ZŠ                                                                </t>
  </si>
  <si>
    <t xml:space="preserve">Dotácia - ZŠ vzdel. poukazy                                                               </t>
  </si>
  <si>
    <t>Dotácia - ZŠ cestovné žiakom</t>
  </si>
  <si>
    <t>Dotácia pre MŠ</t>
  </si>
  <si>
    <t>Dotácie pre obec</t>
  </si>
  <si>
    <t>Bežné príjmy spolu:</t>
  </si>
  <si>
    <t>Kapitálové príjmy:</t>
  </si>
  <si>
    <t>z predaja pozemkov</t>
  </si>
  <si>
    <t>Kapitálové príjmy spolu:</t>
  </si>
  <si>
    <t>Finančné operácie príjmy:</t>
  </si>
  <si>
    <t>z úveru ŠFRB</t>
  </si>
  <si>
    <t>FO príjmy spolu:</t>
  </si>
  <si>
    <t>PRÍJMY SPOLU:</t>
  </si>
  <si>
    <t>v r.2009</t>
  </si>
  <si>
    <t>z prenájmu budov 8BD-B</t>
  </si>
  <si>
    <t>z prenájmu budov 8BD-A</t>
  </si>
  <si>
    <t>Dotácia na výstavbu BD-A</t>
  </si>
  <si>
    <t>Dotácia na výstavbu BD-B</t>
  </si>
  <si>
    <t>Bežné výdavky:</t>
  </si>
  <si>
    <t>mzdy verejná služba(VS)</t>
  </si>
  <si>
    <t>odvody VS</t>
  </si>
  <si>
    <t>tovary a služby VS</t>
  </si>
  <si>
    <t>členské prísp. a transfery</t>
  </si>
  <si>
    <t>požiarna ochrana</t>
  </si>
  <si>
    <t>údržba ciest a chodníkov</t>
  </si>
  <si>
    <t>odpadové hospodárstvo</t>
  </si>
  <si>
    <t>odpadové vody</t>
  </si>
  <si>
    <t>verejná zeleň</t>
  </si>
  <si>
    <t>verejné osvetlenie</t>
  </si>
  <si>
    <t>športové služby</t>
  </si>
  <si>
    <t>knižnica</t>
  </si>
  <si>
    <t xml:space="preserve">KD energie,tovary,služby                  </t>
  </si>
  <si>
    <t>Miestny rozhlas</t>
  </si>
  <si>
    <t>KTV</t>
  </si>
  <si>
    <t>spolupráca s Ostratou</t>
  </si>
  <si>
    <t>MŠ mzdy</t>
  </si>
  <si>
    <t>MŠ odvody</t>
  </si>
  <si>
    <t>MŠ tovary a služby</t>
  </si>
  <si>
    <t>ŠJ mzdy</t>
  </si>
  <si>
    <t>ŠJ odvody</t>
  </si>
  <si>
    <t>ŠJ tovary a služby</t>
  </si>
  <si>
    <t>ŠKD mzdy</t>
  </si>
  <si>
    <t>ŠKD odvody</t>
  </si>
  <si>
    <t>ŠKD tovary a služby</t>
  </si>
  <si>
    <t xml:space="preserve">ZŠ mzdy                                   </t>
  </si>
  <si>
    <t>ZŠ odvody</t>
  </si>
  <si>
    <t xml:space="preserve">ZŠ tovary a služby                    </t>
  </si>
  <si>
    <t>ZŠ údržba bytu</t>
  </si>
  <si>
    <t xml:space="preserve">Dopl.OcÚ na stravu žiakov             </t>
  </si>
  <si>
    <t xml:space="preserve">splátka úveru ŠFRB - úrok                        </t>
  </si>
  <si>
    <t>Bežné výdavky spolu:</t>
  </si>
  <si>
    <t>Kapitálové výdavky:</t>
  </si>
  <si>
    <t>MK, chodniky, park.m., park</t>
  </si>
  <si>
    <t>Techn.zhodnotenie ZŠ</t>
  </si>
  <si>
    <t>Kapitálové výdavky spolu:</t>
  </si>
  <si>
    <t>Finančné operácie výdavky:</t>
  </si>
  <si>
    <t xml:space="preserve">splátka úveru ŠFRB - istina                        </t>
  </si>
  <si>
    <t>FO výdavky spolu:</t>
  </si>
  <si>
    <t>VÝDAVKY SPOLU:</t>
  </si>
  <si>
    <t>Zásobovanie vodou</t>
  </si>
  <si>
    <t>16 BJ+8BD tovary a služby</t>
  </si>
  <si>
    <t>Príjmy spolu:</t>
  </si>
  <si>
    <t>Výdavky spolu</t>
  </si>
  <si>
    <t xml:space="preserve">Výsledok </t>
  </si>
  <si>
    <t>hospodárenia</t>
  </si>
  <si>
    <t>Rozvoj bývania BD</t>
  </si>
  <si>
    <t>Rozvoj obce ARENDY</t>
  </si>
  <si>
    <t>Rozvoj obce-revitalizácia</t>
  </si>
  <si>
    <t>Košikári</t>
  </si>
  <si>
    <t>Rekapitulácia rozpočtu</t>
  </si>
  <si>
    <t xml:space="preserve">             na r. 2012</t>
  </si>
  <si>
    <t>rozpočet</t>
  </si>
  <si>
    <t xml:space="preserve">rozpočtu </t>
  </si>
  <si>
    <t xml:space="preserve">Schválený </t>
  </si>
  <si>
    <t>Rekapitulácia</t>
  </si>
  <si>
    <t>schválený rozpočet</t>
  </si>
  <si>
    <t>v  €</t>
  </si>
  <si>
    <t>po 1. zmene</t>
  </si>
  <si>
    <t>Návrh</t>
  </si>
  <si>
    <t>rozpočtu</t>
  </si>
  <si>
    <t>Zberný dvor</t>
  </si>
  <si>
    <t>DZN byty</t>
  </si>
  <si>
    <t xml:space="preserve">             na r. 2011</t>
  </si>
  <si>
    <t>Kanalizácia Rudník-Hrašné</t>
  </si>
  <si>
    <t>Starostlivosť o seniorov</t>
  </si>
  <si>
    <t>za poruš.predpisov</t>
  </si>
  <si>
    <t>BP</t>
  </si>
  <si>
    <t>KP</t>
  </si>
  <si>
    <t>FOP</t>
  </si>
  <si>
    <t>BV</t>
  </si>
  <si>
    <t>KV</t>
  </si>
  <si>
    <t>FOV</t>
  </si>
  <si>
    <t>z dobropisov</t>
  </si>
  <si>
    <t>Techn.zab.odpad.hosp.</t>
  </si>
  <si>
    <t>r.2010</t>
  </si>
  <si>
    <t>1. zmeny</t>
  </si>
  <si>
    <t>Plnenie</t>
  </si>
  <si>
    <t>k 30.6.10</t>
  </si>
  <si>
    <t>r. 2010</t>
  </si>
  <si>
    <t>v %</t>
  </si>
  <si>
    <t>vratky</t>
  </si>
  <si>
    <t>*</t>
  </si>
  <si>
    <t>z úveru VUB</t>
  </si>
  <si>
    <t>Rozvoj obcí</t>
  </si>
  <si>
    <t>kultúrne služby</t>
  </si>
  <si>
    <t xml:space="preserve">             na r. 2013</t>
  </si>
  <si>
    <t>po 1. zmene r. 2010</t>
  </si>
  <si>
    <t>nebolo v schválenom rozpočte, k 30.6.2010 je plnenie</t>
  </si>
  <si>
    <t>splátka úveru VUB-úrok</t>
  </si>
  <si>
    <t>splátka úveru VUB-istina</t>
  </si>
  <si>
    <t>OCHPK</t>
  </si>
  <si>
    <t>príjmy zo schvál. Projektov ZŠ</t>
  </si>
  <si>
    <t>Návrh rozp.</t>
  </si>
  <si>
    <t>z  bytového fondu</t>
  </si>
  <si>
    <t>Vodovod-u Jurášov, Vaďovské</t>
  </si>
  <si>
    <t>Bytové hospodárstvo-mzdy</t>
  </si>
  <si>
    <t>Bytové hospodárstvo-odvody</t>
  </si>
  <si>
    <t>Bytové hospodárstvo-tov. a sl.</t>
  </si>
  <si>
    <t>16 BJ +8BD mzdy</t>
  </si>
  <si>
    <t>16 BJ +8BD odvody</t>
  </si>
  <si>
    <t>k 30.9.10</t>
  </si>
  <si>
    <t>príjmy z proj. Revitaliz. obce</t>
  </si>
  <si>
    <t>príjmy zo schvál. Mikroprojektu</t>
  </si>
  <si>
    <t>VOsv.-techn.zh.obvodu u Mock.</t>
  </si>
  <si>
    <t>Mikroprojekt</t>
  </si>
  <si>
    <t>Kofin.na podané projekty</t>
  </si>
  <si>
    <t>kofin.podaných proj.- viac.Ihrisko</t>
  </si>
  <si>
    <t>z prenájmu antuky</t>
  </si>
  <si>
    <t>z prenájmu stroj.prístroj. zariad.</t>
  </si>
  <si>
    <t>Dotácia ZŠ - ZRPŠ</t>
  </si>
  <si>
    <t>z nevyčerp. dotácií z m.r.</t>
  </si>
  <si>
    <t>z rez.f.-zostatok účtu z m.r.</t>
  </si>
  <si>
    <t>z úveru dodávateľského -VOCH</t>
  </si>
  <si>
    <t>splátka dodávateľ.úveru-VOCH</t>
  </si>
  <si>
    <t>z prenájmu bytoviek</t>
  </si>
  <si>
    <t>návratné zdroje financovania</t>
  </si>
  <si>
    <t>kopír.pr.,ryb.lístky,ťaž.dreva...</t>
  </si>
  <si>
    <t>Viacúčelové ihrisko</t>
  </si>
  <si>
    <t>KD strecha</t>
  </si>
  <si>
    <t>Dotácia na KD strecha</t>
  </si>
  <si>
    <t>príjmy zo schvál. Projektov Koš.</t>
  </si>
  <si>
    <t>Dotácia zosuv pôdy u Mockov</t>
  </si>
  <si>
    <t xml:space="preserve"> na r. </t>
  </si>
  <si>
    <t>príjmy z podan.proj.-viac.ihrisko</t>
  </si>
  <si>
    <t>za prenáj.pozemkov</t>
  </si>
  <si>
    <t xml:space="preserve">Dopl.OcÚ na stravu dôchod.      </t>
  </si>
  <si>
    <t>rozpočtu r. 2010</t>
  </si>
  <si>
    <t xml:space="preserve">pôvodne schváleného </t>
  </si>
  <si>
    <t>Kanalizácia 9 RD</t>
  </si>
  <si>
    <t xml:space="preserve">príjmy zo schvál. Projektov </t>
  </si>
  <si>
    <t>príjem od sl.Jurášovej-angličtinár.</t>
  </si>
  <si>
    <t>príjmy z podan.proj.</t>
  </si>
  <si>
    <t>Kofin.schvál.projektov</t>
  </si>
  <si>
    <t>zmeny oproti vyvesenému návrhu zmeny rozpočtu na r. 2010 a návrhu rozpočtu na r. 2011-2013 po zasadnutí OR</t>
  </si>
  <si>
    <t xml:space="preserve"> na r. 2011- 2013</t>
  </si>
  <si>
    <t>Obce Rudník na r. 2010</t>
  </si>
  <si>
    <r>
      <t>1. zmena</t>
    </r>
    <r>
      <rPr>
        <b/>
        <sz val="12"/>
        <color indexed="8"/>
        <rFont val="Arial CE"/>
        <family val="0"/>
      </rPr>
      <t xml:space="preserve"> programového</t>
    </r>
    <r>
      <rPr>
        <b/>
        <sz val="12"/>
        <rFont val="Arial CE"/>
        <family val="2"/>
      </rPr>
      <t xml:space="preserve"> rozpočtu </t>
    </r>
  </si>
  <si>
    <t>Programový rozpočet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</si>
</sst>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8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sz val="8"/>
      <color indexed="55"/>
      <name val="Arial CE"/>
      <family val="0"/>
    </font>
    <font>
      <sz val="8"/>
      <color indexed="8"/>
      <name val="Arial CE"/>
      <family val="0"/>
    </font>
    <font>
      <b/>
      <u val="single"/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color indexed="55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7"/>
      <color indexed="8"/>
      <name val="Arial CE"/>
      <family val="2"/>
    </font>
    <font>
      <i/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8"/>
      <color indexed="53"/>
      <name val="Arial CE"/>
      <family val="2"/>
    </font>
    <font>
      <sz val="8"/>
      <color indexed="50"/>
      <name val="Arial CE"/>
      <family val="2"/>
    </font>
    <font>
      <b/>
      <u val="single"/>
      <sz val="10"/>
      <name val="Arial CE"/>
      <family val="2"/>
    </font>
    <font>
      <sz val="8"/>
      <color indexed="4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24" borderId="11" xfId="0" applyFont="1" applyFill="1" applyBorder="1" applyAlignment="1">
      <alignment/>
    </xf>
    <xf numFmtId="0" fontId="7" fillId="0" borderId="0" xfId="0" applyFont="1" applyAlignment="1">
      <alignment/>
    </xf>
    <xf numFmtId="0" fontId="5" fillId="24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4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/>
    </xf>
    <xf numFmtId="1" fontId="9" fillId="0" borderId="16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24" borderId="15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24" borderId="15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1" fontId="6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25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9" fillId="25" borderId="15" xfId="0" applyFont="1" applyFill="1" applyBorder="1" applyAlignment="1">
      <alignment/>
    </xf>
    <xf numFmtId="1" fontId="9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25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2" fontId="7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4" fillId="24" borderId="11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24" borderId="18" xfId="0" applyFont="1" applyFill="1" applyBorder="1" applyAlignment="1">
      <alignment/>
    </xf>
    <xf numFmtId="0" fontId="14" fillId="0" borderId="0" xfId="0" applyFont="1" applyAlignment="1">
      <alignment/>
    </xf>
    <xf numFmtId="0" fontId="14" fillId="24" borderId="12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24" borderId="1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15" fillId="24" borderId="12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15" fillId="24" borderId="19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24" borderId="18" xfId="0" applyFont="1" applyFill="1" applyBorder="1" applyAlignment="1">
      <alignment/>
    </xf>
    <xf numFmtId="0" fontId="15" fillId="24" borderId="11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25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5" fillId="24" borderId="12" xfId="0" applyFont="1" applyFill="1" applyBorder="1" applyAlignment="1">
      <alignment horizontal="right"/>
    </xf>
    <xf numFmtId="0" fontId="5" fillId="15" borderId="0" xfId="0" applyFont="1" applyFill="1" applyAlignment="1">
      <alignment/>
    </xf>
    <xf numFmtId="0" fontId="5" fillId="15" borderId="11" xfId="0" applyFont="1" applyFill="1" applyBorder="1" applyAlignment="1">
      <alignment/>
    </xf>
    <xf numFmtId="0" fontId="5" fillId="15" borderId="12" xfId="0" applyFont="1" applyFill="1" applyBorder="1" applyAlignment="1">
      <alignment/>
    </xf>
    <xf numFmtId="0" fontId="5" fillId="15" borderId="13" xfId="0" applyFont="1" applyFill="1" applyBorder="1" applyAlignment="1">
      <alignment/>
    </xf>
    <xf numFmtId="0" fontId="5" fillId="15" borderId="15" xfId="0" applyFont="1" applyFill="1" applyBorder="1" applyAlignment="1">
      <alignment/>
    </xf>
    <xf numFmtId="0" fontId="11" fillId="15" borderId="15" xfId="0" applyFont="1" applyFill="1" applyBorder="1" applyAlignment="1">
      <alignment/>
    </xf>
    <xf numFmtId="0" fontId="9" fillId="15" borderId="15" xfId="0" applyFont="1" applyFill="1" applyBorder="1" applyAlignment="1">
      <alignment/>
    </xf>
    <xf numFmtId="0" fontId="7" fillId="15" borderId="15" xfId="0" applyFont="1" applyFill="1" applyBorder="1" applyAlignment="1">
      <alignment/>
    </xf>
    <xf numFmtId="0" fontId="16" fillId="15" borderId="11" xfId="0" applyFont="1" applyFill="1" applyBorder="1" applyAlignment="1">
      <alignment/>
    </xf>
    <xf numFmtId="0" fontId="6" fillId="25" borderId="15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24" borderId="15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2" fontId="9" fillId="0" borderId="15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5" fillId="15" borderId="11" xfId="0" applyFont="1" applyFill="1" applyBorder="1" applyAlignment="1">
      <alignment/>
    </xf>
    <xf numFmtId="0" fontId="5" fillId="15" borderId="1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15" borderId="13" xfId="0" applyFont="1" applyFill="1" applyBorder="1" applyAlignment="1">
      <alignment/>
    </xf>
    <xf numFmtId="2" fontId="40" fillId="0" borderId="15" xfId="0" applyNumberFormat="1" applyFont="1" applyBorder="1" applyAlignment="1">
      <alignment/>
    </xf>
    <xf numFmtId="2" fontId="41" fillId="0" borderId="15" xfId="0" applyNumberFormat="1" applyFont="1" applyBorder="1" applyAlignment="1">
      <alignment/>
    </xf>
    <xf numFmtId="0" fontId="40" fillId="0" borderId="0" xfId="0" applyFont="1" applyAlignment="1">
      <alignment/>
    </xf>
    <xf numFmtId="2" fontId="40" fillId="0" borderId="16" xfId="0" applyNumberFormat="1" applyFont="1" applyBorder="1" applyAlignment="1">
      <alignment/>
    </xf>
    <xf numFmtId="2" fontId="41" fillId="0" borderId="16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0" fillId="25" borderId="0" xfId="0" applyFill="1" applyAlignment="1">
      <alignment/>
    </xf>
    <xf numFmtId="0" fontId="15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5" fillId="24" borderId="2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2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0" fillId="24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25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4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25" borderId="0" xfId="0" applyFill="1" applyBorder="1" applyAlignment="1">
      <alignment/>
    </xf>
    <xf numFmtId="0" fontId="14" fillId="25" borderId="11" xfId="0" applyFont="1" applyFill="1" applyBorder="1" applyAlignment="1">
      <alignment/>
    </xf>
    <xf numFmtId="0" fontId="15" fillId="25" borderId="16" xfId="0" applyFont="1" applyFill="1" applyBorder="1" applyAlignment="1">
      <alignment/>
    </xf>
    <xf numFmtId="0" fontId="15" fillId="25" borderId="15" xfId="0" applyFont="1" applyFill="1" applyBorder="1" applyAlignment="1">
      <alignment/>
    </xf>
    <xf numFmtId="0" fontId="14" fillId="25" borderId="16" xfId="0" applyFont="1" applyFill="1" applyBorder="1" applyAlignment="1">
      <alignment/>
    </xf>
    <xf numFmtId="0" fontId="15" fillId="25" borderId="12" xfId="0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5" fillId="25" borderId="19" xfId="0" applyFont="1" applyFill="1" applyBorder="1" applyAlignment="1">
      <alignment/>
    </xf>
    <xf numFmtId="0" fontId="15" fillId="25" borderId="11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14" fillId="0" borderId="14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2" fontId="41" fillId="0" borderId="16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25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5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5" fillId="25" borderId="0" xfId="0" applyFont="1" applyFill="1" applyAlignment="1">
      <alignment/>
    </xf>
    <xf numFmtId="0" fontId="9" fillId="25" borderId="0" xfId="0" applyFont="1" applyFill="1" applyAlignment="1">
      <alignment/>
    </xf>
    <xf numFmtId="1" fontId="6" fillId="25" borderId="15" xfId="0" applyNumberFormat="1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2" fontId="40" fillId="25" borderId="15" xfId="0" applyNumberFormat="1" applyFont="1" applyFill="1" applyBorder="1" applyAlignment="1">
      <alignment/>
    </xf>
    <xf numFmtId="0" fontId="9" fillId="25" borderId="15" xfId="0" applyFont="1" applyFill="1" applyBorder="1" applyAlignment="1">
      <alignment/>
    </xf>
    <xf numFmtId="0" fontId="9" fillId="25" borderId="0" xfId="0" applyFont="1" applyFill="1" applyAlignment="1">
      <alignment/>
    </xf>
    <xf numFmtId="0" fontId="11" fillId="25" borderId="15" xfId="0" applyFont="1" applyFill="1" applyBorder="1" applyAlignment="1">
      <alignment/>
    </xf>
    <xf numFmtId="0" fontId="6" fillId="25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zoomScalePageLayoutView="0" workbookViewId="0" topLeftCell="A1">
      <selection activeCell="Q39" sqref="Q39"/>
    </sheetView>
  </sheetViews>
  <sheetFormatPr defaultColWidth="9.00390625" defaultRowHeight="12.75"/>
  <cols>
    <col min="1" max="1" width="1.37890625" style="3" customWidth="1"/>
    <col min="2" max="2" width="6.75390625" style="3" customWidth="1"/>
    <col min="3" max="3" width="27.125" style="169" customWidth="1"/>
    <col min="4" max="4" width="1.12109375" style="3" customWidth="1"/>
    <col min="5" max="5" width="8.375" style="3" hidden="1" customWidth="1"/>
    <col min="6" max="6" width="14.00390625" style="7" customWidth="1"/>
    <col min="7" max="7" width="9.00390625" style="49" hidden="1" customWidth="1"/>
    <col min="8" max="8" width="8.00390625" style="49" hidden="1" customWidth="1"/>
    <col min="9" max="9" width="9.125" style="49" customWidth="1"/>
    <col min="10" max="10" width="8.00390625" style="49" customWidth="1"/>
    <col min="11" max="11" width="8.875" style="49" customWidth="1"/>
    <col min="12" max="12" width="14.00390625" style="7" customWidth="1"/>
    <col min="13" max="13" width="0.875" style="38" customWidth="1"/>
    <col min="14" max="14" width="11.25390625" style="7" customWidth="1"/>
    <col min="15" max="15" width="0.875" style="38" customWidth="1"/>
    <col min="16" max="16" width="11.25390625" style="48" customWidth="1"/>
    <col min="17" max="17" width="0.875" style="38" customWidth="1"/>
    <col min="18" max="18" width="11.25390625" style="48" customWidth="1"/>
    <col min="19" max="20" width="9.125" style="3" customWidth="1"/>
    <col min="21" max="21" width="10.625" style="3" customWidth="1"/>
    <col min="22" max="22" width="8.25390625" style="3" customWidth="1"/>
    <col min="23" max="23" width="12.375" style="3" customWidth="1"/>
    <col min="24" max="25" width="12.875" style="3" customWidth="1"/>
    <col min="26" max="26" width="10.25390625" style="3" customWidth="1"/>
    <col min="27" max="27" width="12.625" style="3" customWidth="1"/>
    <col min="28" max="16384" width="9.125" style="3" customWidth="1"/>
  </cols>
  <sheetData>
    <row r="1" spans="3:18" s="100" customFormat="1" ht="15.75">
      <c r="C1" s="99"/>
      <c r="D1" s="101"/>
      <c r="E1" s="99"/>
      <c r="F1" s="156" t="s">
        <v>178</v>
      </c>
      <c r="G1" s="103"/>
      <c r="H1" s="103"/>
      <c r="I1" s="99"/>
      <c r="J1" s="103"/>
      <c r="K1" s="103"/>
      <c r="L1" s="104"/>
      <c r="M1" s="114"/>
      <c r="N1" s="156" t="s">
        <v>179</v>
      </c>
      <c r="O1" s="102"/>
      <c r="P1" s="101"/>
      <c r="Q1" s="102"/>
      <c r="R1" s="101"/>
    </row>
    <row r="2" spans="3:14" ht="15.75">
      <c r="C2" s="99"/>
      <c r="D2" s="7"/>
      <c r="E2" s="10"/>
      <c r="F2" s="200" t="s">
        <v>177</v>
      </c>
      <c r="G2" s="62"/>
      <c r="H2" s="62"/>
      <c r="I2" s="62"/>
      <c r="J2" s="62"/>
      <c r="K2" s="62"/>
      <c r="L2" s="4"/>
      <c r="M2" s="107"/>
      <c r="N2" s="156" t="s">
        <v>176</v>
      </c>
    </row>
    <row r="3" spans="3:13" ht="12.75">
      <c r="C3" s="99"/>
      <c r="D3" s="7"/>
      <c r="E3" s="10"/>
      <c r="F3" s="40"/>
      <c r="G3" s="63"/>
      <c r="H3" s="63"/>
      <c r="I3" s="63"/>
      <c r="J3" s="63"/>
      <c r="K3" s="62"/>
      <c r="L3" s="4"/>
      <c r="M3" s="107"/>
    </row>
    <row r="4" spans="4:18" ht="12.75">
      <c r="D4" s="147"/>
      <c r="E4" s="145" t="s">
        <v>95</v>
      </c>
      <c r="F4" s="151" t="s">
        <v>95</v>
      </c>
      <c r="G4" s="55" t="s">
        <v>118</v>
      </c>
      <c r="H4" s="55" t="s">
        <v>118</v>
      </c>
      <c r="I4" s="55" t="s">
        <v>118</v>
      </c>
      <c r="J4" s="55" t="s">
        <v>118</v>
      </c>
      <c r="K4" s="96" t="s">
        <v>100</v>
      </c>
      <c r="L4" s="151" t="s">
        <v>100</v>
      </c>
      <c r="M4" s="128"/>
      <c r="N4" s="161" t="s">
        <v>134</v>
      </c>
      <c r="O4" s="162"/>
      <c r="P4" s="161" t="s">
        <v>134</v>
      </c>
      <c r="Q4" s="162"/>
      <c r="R4" s="152" t="s">
        <v>134</v>
      </c>
    </row>
    <row r="5" spans="3:18" ht="12.75">
      <c r="C5" s="170"/>
      <c r="D5" s="146"/>
      <c r="E5" s="96" t="s">
        <v>93</v>
      </c>
      <c r="F5" s="151" t="s">
        <v>93</v>
      </c>
      <c r="G5" s="55" t="s">
        <v>101</v>
      </c>
      <c r="H5" s="55" t="s">
        <v>101</v>
      </c>
      <c r="I5" s="55" t="s">
        <v>101</v>
      </c>
      <c r="J5" s="55" t="s">
        <v>101</v>
      </c>
      <c r="K5" s="96" t="s">
        <v>117</v>
      </c>
      <c r="L5" s="154" t="s">
        <v>101</v>
      </c>
      <c r="M5" s="129"/>
      <c r="N5" s="163" t="s">
        <v>164</v>
      </c>
      <c r="O5" s="162"/>
      <c r="P5" s="163" t="s">
        <v>164</v>
      </c>
      <c r="Q5" s="162"/>
      <c r="R5" s="152" t="s">
        <v>164</v>
      </c>
    </row>
    <row r="6" spans="3:18" ht="12.75">
      <c r="C6" s="170"/>
      <c r="D6" s="8"/>
      <c r="E6" s="130" t="s">
        <v>120</v>
      </c>
      <c r="F6" s="152" t="s">
        <v>120</v>
      </c>
      <c r="G6" s="56" t="s">
        <v>119</v>
      </c>
      <c r="H6" s="56" t="s">
        <v>119</v>
      </c>
      <c r="I6" s="56" t="s">
        <v>142</v>
      </c>
      <c r="J6" s="56" t="s">
        <v>142</v>
      </c>
      <c r="K6" s="96" t="s">
        <v>94</v>
      </c>
      <c r="L6" s="154" t="s">
        <v>99</v>
      </c>
      <c r="M6" s="129"/>
      <c r="N6" s="163">
        <v>2011</v>
      </c>
      <c r="O6" s="164"/>
      <c r="P6" s="163">
        <v>2012</v>
      </c>
      <c r="Q6" s="164"/>
      <c r="R6" s="152">
        <v>2013</v>
      </c>
    </row>
    <row r="7" spans="3:18" ht="12.75">
      <c r="C7" s="170"/>
      <c r="D7" s="8"/>
      <c r="E7" s="56" t="s">
        <v>35</v>
      </c>
      <c r="F7" s="152" t="s">
        <v>35</v>
      </c>
      <c r="G7" s="57"/>
      <c r="H7" s="58"/>
      <c r="I7" s="57"/>
      <c r="J7" s="58"/>
      <c r="K7" s="96" t="s">
        <v>116</v>
      </c>
      <c r="L7" s="154" t="s">
        <v>120</v>
      </c>
      <c r="M7" s="129"/>
      <c r="N7" s="165"/>
      <c r="O7" s="166"/>
      <c r="P7" s="165"/>
      <c r="Q7" s="166"/>
      <c r="R7" s="165"/>
    </row>
    <row r="8" spans="3:18" ht="12.75">
      <c r="C8" s="171" t="s">
        <v>2</v>
      </c>
      <c r="D8" s="8"/>
      <c r="E8" s="116" t="s">
        <v>0</v>
      </c>
      <c r="F8" s="153" t="s">
        <v>1</v>
      </c>
      <c r="G8" s="59" t="s">
        <v>1</v>
      </c>
      <c r="H8" s="60" t="s">
        <v>121</v>
      </c>
      <c r="I8" s="59" t="s">
        <v>1</v>
      </c>
      <c r="J8" s="60" t="s">
        <v>121</v>
      </c>
      <c r="K8" s="60" t="s">
        <v>1</v>
      </c>
      <c r="L8" s="155" t="s">
        <v>1</v>
      </c>
      <c r="M8" s="131"/>
      <c r="N8" s="167" t="s">
        <v>1</v>
      </c>
      <c r="O8" s="168"/>
      <c r="P8" s="167" t="s">
        <v>1</v>
      </c>
      <c r="Q8" s="168"/>
      <c r="R8" s="167" t="s">
        <v>1</v>
      </c>
    </row>
    <row r="9" spans="1:18" ht="12.75">
      <c r="A9" s="17"/>
      <c r="B9" s="17">
        <v>111003</v>
      </c>
      <c r="C9" s="172" t="s">
        <v>3</v>
      </c>
      <c r="D9" s="18"/>
      <c r="E9" s="24">
        <f>F9*30.126</f>
        <v>4217640</v>
      </c>
      <c r="F9" s="22">
        <v>140000</v>
      </c>
      <c r="G9" s="122">
        <v>54164.11</v>
      </c>
      <c r="H9" s="132">
        <f>G9/F9*100</f>
        <v>38.68865</v>
      </c>
      <c r="I9" s="122">
        <v>87327.11</v>
      </c>
      <c r="J9" s="132">
        <f>I9/F9*100</f>
        <v>62.37650714285714</v>
      </c>
      <c r="K9" s="69">
        <f aca="true" t="shared" si="0" ref="K9:K35">L9-F9</f>
        <v>-20000</v>
      </c>
      <c r="L9" s="94">
        <v>120000</v>
      </c>
      <c r="M9" s="110"/>
      <c r="N9" s="20">
        <v>140000</v>
      </c>
      <c r="O9" s="18"/>
      <c r="P9" s="68">
        <v>140000</v>
      </c>
      <c r="Q9" s="18"/>
      <c r="R9" s="68">
        <v>140000</v>
      </c>
    </row>
    <row r="10" spans="1:18" ht="12.75">
      <c r="A10" s="17"/>
      <c r="B10" s="17">
        <v>121001</v>
      </c>
      <c r="C10" s="172" t="s">
        <v>4</v>
      </c>
      <c r="D10" s="18"/>
      <c r="E10" s="26">
        <f aca="true" t="shared" si="1" ref="E10:E45">F10*30.126</f>
        <v>268121.4</v>
      </c>
      <c r="F10" s="41">
        <v>8900</v>
      </c>
      <c r="G10" s="65">
        <v>7733.28</v>
      </c>
      <c r="H10" s="132">
        <f>G10/F10*100</f>
        <v>86.89078651685394</v>
      </c>
      <c r="I10" s="65">
        <v>8671.27</v>
      </c>
      <c r="J10" s="132">
        <f aca="true" t="shared" si="2" ref="J10:J48">I10/F10*100</f>
        <v>97.43</v>
      </c>
      <c r="K10" s="69">
        <f t="shared" si="0"/>
        <v>0</v>
      </c>
      <c r="L10" s="41">
        <v>8900</v>
      </c>
      <c r="M10" s="110"/>
      <c r="N10" s="20">
        <v>8900</v>
      </c>
      <c r="O10" s="18"/>
      <c r="P10" s="68">
        <v>8900</v>
      </c>
      <c r="Q10" s="18"/>
      <c r="R10" s="68">
        <v>8900</v>
      </c>
    </row>
    <row r="11" spans="1:35" ht="12.75">
      <c r="A11" s="17"/>
      <c r="B11" s="17">
        <v>121002</v>
      </c>
      <c r="C11" s="172" t="s">
        <v>5</v>
      </c>
      <c r="D11" s="18"/>
      <c r="E11" s="26">
        <f t="shared" si="1"/>
        <v>407303.52</v>
      </c>
      <c r="F11" s="20">
        <v>13520</v>
      </c>
      <c r="G11" s="65">
        <v>10809.51</v>
      </c>
      <c r="H11" s="132">
        <f aca="true" t="shared" si="3" ref="H11:H48">G11/F11*100</f>
        <v>79.95199704142011</v>
      </c>
      <c r="I11" s="65">
        <v>13168.97</v>
      </c>
      <c r="J11" s="132">
        <f t="shared" si="2"/>
        <v>97.40362426035503</v>
      </c>
      <c r="K11" s="69">
        <f t="shared" si="0"/>
        <v>0</v>
      </c>
      <c r="L11" s="20">
        <v>13520</v>
      </c>
      <c r="M11" s="110"/>
      <c r="N11" s="20">
        <v>13520</v>
      </c>
      <c r="O11" s="18"/>
      <c r="P11" s="68">
        <v>13520</v>
      </c>
      <c r="Q11" s="18"/>
      <c r="R11" s="68">
        <v>13520</v>
      </c>
      <c r="Z11" s="29"/>
      <c r="AD11" s="30"/>
      <c r="AE11" s="30"/>
      <c r="AF11" s="30"/>
      <c r="AG11" s="29"/>
      <c r="AH11" s="30"/>
      <c r="AI11" s="29"/>
    </row>
    <row r="12" spans="1:35" s="29" customFormat="1" ht="12.75">
      <c r="A12" s="24"/>
      <c r="B12" s="24">
        <v>121003</v>
      </c>
      <c r="C12" s="173" t="s">
        <v>103</v>
      </c>
      <c r="D12" s="28"/>
      <c r="E12" s="26">
        <f t="shared" si="1"/>
        <v>542.268</v>
      </c>
      <c r="F12" s="20">
        <v>18</v>
      </c>
      <c r="G12" s="65">
        <v>11.1</v>
      </c>
      <c r="H12" s="132">
        <f t="shared" si="3"/>
        <v>61.66666666666667</v>
      </c>
      <c r="I12" s="65">
        <v>14.3</v>
      </c>
      <c r="J12" s="132">
        <f t="shared" si="2"/>
        <v>79.44444444444446</v>
      </c>
      <c r="K12" s="69">
        <f t="shared" si="0"/>
        <v>0</v>
      </c>
      <c r="L12" s="20">
        <v>18</v>
      </c>
      <c r="M12" s="112"/>
      <c r="N12" s="20">
        <v>18</v>
      </c>
      <c r="O12" s="31"/>
      <c r="P12" s="54">
        <v>18</v>
      </c>
      <c r="Q12" s="28"/>
      <c r="R12" s="54">
        <v>18</v>
      </c>
      <c r="U12" s="3"/>
      <c r="V12" s="3"/>
      <c r="W12" s="3"/>
      <c r="X12" s="30"/>
      <c r="Y12" s="30"/>
      <c r="Z12" s="3"/>
      <c r="AA12" s="3"/>
      <c r="AB12" s="3"/>
      <c r="AC12" s="3"/>
      <c r="AD12" s="30"/>
      <c r="AE12" s="30"/>
      <c r="AF12" s="30"/>
      <c r="AG12" s="3"/>
      <c r="AH12" s="30"/>
      <c r="AI12" s="3"/>
    </row>
    <row r="13" spans="1:34" ht="12.75">
      <c r="A13" s="17"/>
      <c r="B13" s="17">
        <v>133001</v>
      </c>
      <c r="C13" s="172" t="s">
        <v>6</v>
      </c>
      <c r="D13" s="18"/>
      <c r="E13" s="26">
        <f t="shared" si="1"/>
        <v>14159.220000000001</v>
      </c>
      <c r="F13" s="20">
        <v>470</v>
      </c>
      <c r="G13" s="65">
        <v>424.22</v>
      </c>
      <c r="H13" s="132">
        <f t="shared" si="3"/>
        <v>90.25957446808512</v>
      </c>
      <c r="I13" s="65">
        <v>500.87</v>
      </c>
      <c r="J13" s="132">
        <f t="shared" si="2"/>
        <v>106.56808510638298</v>
      </c>
      <c r="K13" s="69">
        <f t="shared" si="0"/>
        <v>0</v>
      </c>
      <c r="L13" s="20">
        <v>470</v>
      </c>
      <c r="M13" s="112"/>
      <c r="N13" s="20">
        <v>470</v>
      </c>
      <c r="O13" s="31"/>
      <c r="P13" s="68">
        <v>470</v>
      </c>
      <c r="Q13" s="18"/>
      <c r="R13" s="68">
        <v>470</v>
      </c>
      <c r="X13" s="30"/>
      <c r="Y13" s="30"/>
      <c r="AD13" s="30"/>
      <c r="AE13" s="30"/>
      <c r="AF13" s="30"/>
      <c r="AH13" s="30"/>
    </row>
    <row r="14" spans="1:34" ht="12.75">
      <c r="A14" s="17"/>
      <c r="B14" s="17">
        <v>133012</v>
      </c>
      <c r="C14" s="172" t="s">
        <v>7</v>
      </c>
      <c r="D14" s="18"/>
      <c r="E14" s="26">
        <f t="shared" si="1"/>
        <v>2108.82</v>
      </c>
      <c r="F14" s="20">
        <v>70</v>
      </c>
      <c r="G14" s="65">
        <v>27.72</v>
      </c>
      <c r="H14" s="132">
        <f t="shared" si="3"/>
        <v>39.599999999999994</v>
      </c>
      <c r="I14" s="65">
        <v>52.8</v>
      </c>
      <c r="J14" s="132">
        <f t="shared" si="2"/>
        <v>75.42857142857142</v>
      </c>
      <c r="K14" s="69">
        <v>0</v>
      </c>
      <c r="L14" s="20">
        <v>70</v>
      </c>
      <c r="M14" s="112"/>
      <c r="N14" s="20">
        <v>70</v>
      </c>
      <c r="O14" s="31"/>
      <c r="P14" s="68">
        <v>70</v>
      </c>
      <c r="Q14" s="18"/>
      <c r="R14" s="68">
        <v>70</v>
      </c>
      <c r="X14" s="30"/>
      <c r="Y14" s="30"/>
      <c r="AD14" s="30"/>
      <c r="AE14" s="30"/>
      <c r="AF14" s="30"/>
      <c r="AH14" s="30"/>
    </row>
    <row r="15" spans="1:34" ht="12.75">
      <c r="A15" s="17"/>
      <c r="B15" s="17">
        <v>133013</v>
      </c>
      <c r="C15" s="172" t="s">
        <v>8</v>
      </c>
      <c r="D15" s="18"/>
      <c r="E15" s="26">
        <f t="shared" si="1"/>
        <v>361512</v>
      </c>
      <c r="F15" s="20">
        <v>12000</v>
      </c>
      <c r="G15" s="65">
        <v>7339.73</v>
      </c>
      <c r="H15" s="132">
        <f t="shared" si="3"/>
        <v>61.16441666666667</v>
      </c>
      <c r="I15" s="65">
        <v>9027.58</v>
      </c>
      <c r="J15" s="132">
        <f t="shared" si="2"/>
        <v>75.22983333333333</v>
      </c>
      <c r="K15" s="69">
        <f t="shared" si="0"/>
        <v>0</v>
      </c>
      <c r="L15" s="20">
        <v>12000</v>
      </c>
      <c r="M15" s="112"/>
      <c r="N15" s="20">
        <v>13600</v>
      </c>
      <c r="O15" s="31"/>
      <c r="P15" s="68">
        <v>14000</v>
      </c>
      <c r="Q15" s="18"/>
      <c r="R15" s="68">
        <v>14000</v>
      </c>
      <c r="X15" s="30"/>
      <c r="Y15" s="30"/>
      <c r="AD15" s="30"/>
      <c r="AE15" s="30"/>
      <c r="AF15" s="30"/>
      <c r="AH15" s="30"/>
    </row>
    <row r="16" spans="1:34" ht="12.75">
      <c r="A16" s="17"/>
      <c r="B16" s="17">
        <v>133014</v>
      </c>
      <c r="C16" s="172" t="s">
        <v>9</v>
      </c>
      <c r="D16" s="18"/>
      <c r="E16" s="26">
        <f t="shared" si="1"/>
        <v>186781.2</v>
      </c>
      <c r="F16" s="20">
        <v>6200</v>
      </c>
      <c r="G16" s="65">
        <v>0</v>
      </c>
      <c r="H16" s="132">
        <f t="shared" si="3"/>
        <v>0</v>
      </c>
      <c r="I16" s="65">
        <v>5628.42</v>
      </c>
      <c r="J16" s="132">
        <f t="shared" si="2"/>
        <v>90.78096774193548</v>
      </c>
      <c r="K16" s="69">
        <f t="shared" si="0"/>
        <v>-572</v>
      </c>
      <c r="L16" s="20">
        <v>5628</v>
      </c>
      <c r="M16" s="112"/>
      <c r="N16" s="20">
        <v>2800</v>
      </c>
      <c r="O16" s="31"/>
      <c r="P16" s="68">
        <v>2800</v>
      </c>
      <c r="Q16" s="18"/>
      <c r="R16" s="68">
        <v>2800</v>
      </c>
      <c r="X16" s="30"/>
      <c r="Y16" s="30"/>
      <c r="AD16" s="37"/>
      <c r="AE16" s="37"/>
      <c r="AF16" s="37"/>
      <c r="AH16" s="30"/>
    </row>
    <row r="17" spans="1:34" ht="12.75">
      <c r="A17" s="17"/>
      <c r="B17" s="17">
        <v>212002</v>
      </c>
      <c r="C17" s="172" t="s">
        <v>166</v>
      </c>
      <c r="D17" s="18"/>
      <c r="E17" s="26">
        <f t="shared" si="1"/>
        <v>11990.148000000001</v>
      </c>
      <c r="F17" s="20">
        <v>398</v>
      </c>
      <c r="G17" s="65">
        <v>686.58</v>
      </c>
      <c r="H17" s="132">
        <f t="shared" si="3"/>
        <v>172.50753768844223</v>
      </c>
      <c r="I17" s="65">
        <v>471.51</v>
      </c>
      <c r="J17" s="132">
        <f t="shared" si="2"/>
        <v>118.46984924623116</v>
      </c>
      <c r="K17" s="69">
        <f t="shared" si="0"/>
        <v>152</v>
      </c>
      <c r="L17" s="20">
        <v>550</v>
      </c>
      <c r="M17" s="112"/>
      <c r="N17" s="20">
        <v>398</v>
      </c>
      <c r="O17" s="31"/>
      <c r="P17" s="68">
        <v>398</v>
      </c>
      <c r="Q17" s="18"/>
      <c r="R17" s="68">
        <v>398</v>
      </c>
      <c r="X17" s="37"/>
      <c r="Y17" s="37"/>
      <c r="AD17" s="30"/>
      <c r="AE17" s="30"/>
      <c r="AF17" s="30"/>
      <c r="AH17" s="30"/>
    </row>
    <row r="18" spans="1:35" ht="12.75">
      <c r="A18" s="17"/>
      <c r="B18" s="17">
        <v>212003</v>
      </c>
      <c r="C18" s="172" t="s">
        <v>10</v>
      </c>
      <c r="D18" s="18"/>
      <c r="E18" s="26">
        <f t="shared" si="1"/>
        <v>879980.4600000001</v>
      </c>
      <c r="F18" s="20">
        <v>29210</v>
      </c>
      <c r="G18" s="65">
        <v>13202.45</v>
      </c>
      <c r="H18" s="132">
        <f t="shared" si="3"/>
        <v>45.198390961999316</v>
      </c>
      <c r="I18" s="65">
        <v>19725.88</v>
      </c>
      <c r="J18" s="132">
        <f t="shared" si="2"/>
        <v>67.53125641903458</v>
      </c>
      <c r="K18" s="69">
        <f t="shared" si="0"/>
        <v>0</v>
      </c>
      <c r="L18" s="20">
        <v>29210</v>
      </c>
      <c r="M18" s="112"/>
      <c r="N18" s="20">
        <v>0</v>
      </c>
      <c r="O18" s="31"/>
      <c r="P18" s="68">
        <v>0</v>
      </c>
      <c r="Q18" s="18"/>
      <c r="R18" s="68">
        <v>0</v>
      </c>
      <c r="X18" s="30"/>
      <c r="Y18" s="30"/>
      <c r="Z18" s="29"/>
      <c r="AD18" s="30"/>
      <c r="AE18" s="30"/>
      <c r="AF18" s="30"/>
      <c r="AG18" s="29"/>
      <c r="AI18" s="29"/>
    </row>
    <row r="19" spans="1:34" s="29" customFormat="1" ht="12.75">
      <c r="A19" s="27"/>
      <c r="B19" s="24">
        <v>212003</v>
      </c>
      <c r="C19" s="173" t="s">
        <v>36</v>
      </c>
      <c r="D19" s="28"/>
      <c r="E19" s="26">
        <f t="shared" si="1"/>
        <v>224288.07</v>
      </c>
      <c r="F19" s="20">
        <v>7445</v>
      </c>
      <c r="G19" s="65">
        <v>7900</v>
      </c>
      <c r="H19" s="132">
        <f t="shared" si="3"/>
        <v>106.1114842175957</v>
      </c>
      <c r="I19" s="65">
        <v>12390.13</v>
      </c>
      <c r="J19" s="132">
        <f t="shared" si="2"/>
        <v>166.42216252518466</v>
      </c>
      <c r="K19" s="69">
        <f t="shared" si="0"/>
        <v>10008</v>
      </c>
      <c r="L19" s="20">
        <v>17453</v>
      </c>
      <c r="M19" s="112"/>
      <c r="N19" s="20">
        <v>0</v>
      </c>
      <c r="O19" s="31"/>
      <c r="P19" s="54">
        <v>0</v>
      </c>
      <c r="Q19" s="28"/>
      <c r="R19" s="54">
        <v>0</v>
      </c>
      <c r="U19" s="3"/>
      <c r="V19" s="3"/>
      <c r="W19" s="3"/>
      <c r="X19" s="30"/>
      <c r="Y19" s="30"/>
      <c r="AA19" s="3"/>
      <c r="AB19" s="3"/>
      <c r="AC19" s="3"/>
      <c r="AD19" s="30"/>
      <c r="AE19" s="30"/>
      <c r="AF19" s="30"/>
      <c r="AH19" s="3"/>
    </row>
    <row r="20" spans="1:35" s="29" customFormat="1" ht="12.75">
      <c r="A20" s="42" t="s">
        <v>123</v>
      </c>
      <c r="B20" s="24">
        <v>212003</v>
      </c>
      <c r="C20" s="173" t="s">
        <v>37</v>
      </c>
      <c r="D20" s="28"/>
      <c r="E20" s="26">
        <f t="shared" si="1"/>
        <v>0</v>
      </c>
      <c r="F20" s="20">
        <v>0</v>
      </c>
      <c r="G20" s="65">
        <v>0</v>
      </c>
      <c r="H20" s="132"/>
      <c r="I20" s="65">
        <v>0</v>
      </c>
      <c r="J20" s="132"/>
      <c r="K20" s="69">
        <f t="shared" si="0"/>
        <v>10600</v>
      </c>
      <c r="L20" s="94">
        <v>10600</v>
      </c>
      <c r="M20" s="112"/>
      <c r="N20" s="20">
        <v>0</v>
      </c>
      <c r="O20" s="31"/>
      <c r="P20" s="54">
        <v>0</v>
      </c>
      <c r="Q20" s="28"/>
      <c r="R20" s="54">
        <v>0</v>
      </c>
      <c r="U20" s="3"/>
      <c r="V20" s="3"/>
      <c r="W20" s="3"/>
      <c r="X20" s="30"/>
      <c r="Y20" s="30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29" customFormat="1" ht="12.75">
      <c r="A21" s="42"/>
      <c r="B21" s="24">
        <v>212003</v>
      </c>
      <c r="C21" s="173" t="s">
        <v>156</v>
      </c>
      <c r="D21" s="28"/>
      <c r="E21" s="26">
        <v>0</v>
      </c>
      <c r="F21" s="20">
        <v>0</v>
      </c>
      <c r="G21" s="65">
        <v>0</v>
      </c>
      <c r="H21" s="132"/>
      <c r="I21" s="65">
        <v>0</v>
      </c>
      <c r="J21" s="132"/>
      <c r="K21" s="69">
        <v>0</v>
      </c>
      <c r="L21" s="94">
        <v>0</v>
      </c>
      <c r="M21" s="112"/>
      <c r="N21" s="20">
        <v>62100</v>
      </c>
      <c r="O21" s="31"/>
      <c r="P21" s="54">
        <v>62100</v>
      </c>
      <c r="Q21" s="28"/>
      <c r="R21" s="54">
        <v>62100</v>
      </c>
      <c r="U21" s="3"/>
      <c r="V21" s="3"/>
      <c r="W21" s="3"/>
      <c r="X21" s="30"/>
      <c r="Y21" s="30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18" ht="12.75">
      <c r="A22" s="17"/>
      <c r="B22" s="17">
        <v>212003</v>
      </c>
      <c r="C22" s="172" t="s">
        <v>11</v>
      </c>
      <c r="D22" s="18"/>
      <c r="E22" s="26">
        <f t="shared" si="1"/>
        <v>100018.32</v>
      </c>
      <c r="F22" s="20">
        <v>3320</v>
      </c>
      <c r="G22" s="65">
        <v>2686.84</v>
      </c>
      <c r="H22" s="132">
        <f t="shared" si="3"/>
        <v>80.9289156626506</v>
      </c>
      <c r="I22" s="65">
        <v>3063.89</v>
      </c>
      <c r="J22" s="132">
        <f t="shared" si="2"/>
        <v>92.28584337349398</v>
      </c>
      <c r="K22" s="69">
        <f t="shared" si="0"/>
        <v>2680</v>
      </c>
      <c r="L22" s="20">
        <v>6000</v>
      </c>
      <c r="M22" s="112"/>
      <c r="N22" s="20">
        <v>5000</v>
      </c>
      <c r="O22" s="31"/>
      <c r="P22" s="68">
        <v>4000</v>
      </c>
      <c r="Q22" s="18"/>
      <c r="R22" s="68">
        <v>4000</v>
      </c>
    </row>
    <row r="23" spans="1:18" ht="12.75">
      <c r="A23" s="17"/>
      <c r="B23" s="17">
        <v>212003</v>
      </c>
      <c r="C23" s="172" t="s">
        <v>12</v>
      </c>
      <c r="D23" s="18"/>
      <c r="E23" s="26">
        <f t="shared" si="1"/>
        <v>80014.656</v>
      </c>
      <c r="F23" s="20">
        <v>2656</v>
      </c>
      <c r="G23" s="65">
        <v>1117.86</v>
      </c>
      <c r="H23" s="132">
        <f t="shared" si="3"/>
        <v>42.08810240963855</v>
      </c>
      <c r="I23" s="65">
        <v>2022.24</v>
      </c>
      <c r="J23" s="132">
        <f t="shared" si="2"/>
        <v>76.13855421686748</v>
      </c>
      <c r="K23" s="69">
        <f t="shared" si="0"/>
        <v>0</v>
      </c>
      <c r="L23" s="20">
        <v>2656</v>
      </c>
      <c r="M23" s="112"/>
      <c r="N23" s="20">
        <v>2656</v>
      </c>
      <c r="O23" s="31"/>
      <c r="P23" s="68">
        <v>2656</v>
      </c>
      <c r="Q23" s="18"/>
      <c r="R23" s="68">
        <v>2656</v>
      </c>
    </row>
    <row r="24" spans="1:18" ht="12.75">
      <c r="A24" s="24" t="s">
        <v>123</v>
      </c>
      <c r="B24" s="17">
        <v>212003</v>
      </c>
      <c r="C24" s="172" t="s">
        <v>149</v>
      </c>
      <c r="D24" s="18"/>
      <c r="E24" s="26">
        <v>0</v>
      </c>
      <c r="F24" s="20">
        <v>0</v>
      </c>
      <c r="G24" s="65">
        <v>0</v>
      </c>
      <c r="H24" s="132">
        <v>0</v>
      </c>
      <c r="I24" s="65">
        <v>9.1</v>
      </c>
      <c r="J24" s="132"/>
      <c r="K24" s="69">
        <f t="shared" si="0"/>
        <v>9</v>
      </c>
      <c r="L24" s="20">
        <v>9</v>
      </c>
      <c r="M24" s="112"/>
      <c r="N24" s="20">
        <v>0</v>
      </c>
      <c r="O24" s="31"/>
      <c r="P24" s="68">
        <v>0</v>
      </c>
      <c r="Q24" s="18"/>
      <c r="R24" s="68">
        <v>0</v>
      </c>
    </row>
    <row r="25" spans="1:18" ht="12.75">
      <c r="A25" s="42" t="s">
        <v>123</v>
      </c>
      <c r="B25" s="17">
        <v>212004</v>
      </c>
      <c r="C25" s="172" t="s">
        <v>150</v>
      </c>
      <c r="D25" s="18"/>
      <c r="E25" s="26">
        <v>0</v>
      </c>
      <c r="F25" s="20">
        <v>0</v>
      </c>
      <c r="G25" s="65">
        <v>0</v>
      </c>
      <c r="H25" s="132"/>
      <c r="I25" s="65">
        <v>1</v>
      </c>
      <c r="J25" s="132"/>
      <c r="K25" s="69">
        <f t="shared" si="0"/>
        <v>1</v>
      </c>
      <c r="L25" s="20">
        <v>1</v>
      </c>
      <c r="M25" s="112"/>
      <c r="N25" s="20">
        <v>0</v>
      </c>
      <c r="O25" s="31"/>
      <c r="P25" s="68">
        <v>0</v>
      </c>
      <c r="Q25" s="18"/>
      <c r="R25" s="68">
        <v>0</v>
      </c>
    </row>
    <row r="26" spans="1:35" ht="12.75">
      <c r="A26" s="17"/>
      <c r="B26" s="17">
        <v>221004</v>
      </c>
      <c r="C26" s="172" t="s">
        <v>13</v>
      </c>
      <c r="D26" s="18"/>
      <c r="E26" s="26">
        <f t="shared" si="1"/>
        <v>36151.200000000004</v>
      </c>
      <c r="F26" s="20">
        <v>1200</v>
      </c>
      <c r="G26" s="65">
        <v>1288.84</v>
      </c>
      <c r="H26" s="132">
        <f t="shared" si="3"/>
        <v>107.40333333333332</v>
      </c>
      <c r="I26" s="65">
        <v>1521.64</v>
      </c>
      <c r="J26" s="132">
        <f t="shared" si="2"/>
        <v>126.80333333333334</v>
      </c>
      <c r="K26" s="69">
        <f t="shared" si="0"/>
        <v>350</v>
      </c>
      <c r="L26" s="20">
        <v>1550</v>
      </c>
      <c r="M26" s="112"/>
      <c r="N26" s="20">
        <v>1200</v>
      </c>
      <c r="O26" s="31"/>
      <c r="P26" s="68">
        <v>1200</v>
      </c>
      <c r="Q26" s="18"/>
      <c r="R26" s="68">
        <v>1200</v>
      </c>
      <c r="Z26" s="29"/>
      <c r="AA26" s="30"/>
      <c r="AB26" s="30"/>
      <c r="AC26" s="30"/>
      <c r="AD26" s="29"/>
      <c r="AE26" s="29"/>
      <c r="AF26" s="29"/>
      <c r="AG26" s="29"/>
      <c r="AH26" s="29"/>
      <c r="AI26" s="29"/>
    </row>
    <row r="27" spans="1:35" s="29" customFormat="1" ht="12.75">
      <c r="A27" s="24" t="s">
        <v>123</v>
      </c>
      <c r="B27" s="24">
        <v>222003</v>
      </c>
      <c r="C27" s="173" t="s">
        <v>107</v>
      </c>
      <c r="D27" s="28"/>
      <c r="E27" s="26">
        <v>0</v>
      </c>
      <c r="F27" s="20">
        <v>0</v>
      </c>
      <c r="G27" s="65">
        <v>16.59</v>
      </c>
      <c r="H27" s="132"/>
      <c r="I27" s="65">
        <v>16.59</v>
      </c>
      <c r="J27" s="132"/>
      <c r="K27" s="69">
        <f t="shared" si="0"/>
        <v>17</v>
      </c>
      <c r="L27" s="20">
        <v>17</v>
      </c>
      <c r="M27" s="112"/>
      <c r="N27" s="20">
        <v>0</v>
      </c>
      <c r="O27" s="31"/>
      <c r="P27" s="54">
        <v>0</v>
      </c>
      <c r="Q27" s="28"/>
      <c r="R27" s="54">
        <v>0</v>
      </c>
      <c r="U27" s="30"/>
      <c r="V27" s="30"/>
      <c r="W27" s="30"/>
      <c r="Z27" s="3"/>
      <c r="AA27" s="7"/>
      <c r="AB27" s="7"/>
      <c r="AC27" s="7"/>
      <c r="AD27" s="3"/>
      <c r="AE27" s="3"/>
      <c r="AF27" s="3"/>
      <c r="AG27" s="3"/>
      <c r="AH27" s="3"/>
      <c r="AI27" s="3"/>
    </row>
    <row r="28" spans="1:23" ht="12.75">
      <c r="A28" s="24"/>
      <c r="B28" s="24">
        <v>223001</v>
      </c>
      <c r="C28" s="173" t="s">
        <v>14</v>
      </c>
      <c r="D28" s="18"/>
      <c r="E28" s="26">
        <f t="shared" si="1"/>
        <v>3012.6</v>
      </c>
      <c r="F28" s="20">
        <v>100</v>
      </c>
      <c r="G28" s="65">
        <v>579.8</v>
      </c>
      <c r="H28" s="132">
        <f t="shared" si="3"/>
        <v>579.8</v>
      </c>
      <c r="I28" s="65">
        <v>823.6</v>
      </c>
      <c r="J28" s="132">
        <f t="shared" si="2"/>
        <v>823.6</v>
      </c>
      <c r="K28" s="69">
        <f t="shared" si="0"/>
        <v>1900</v>
      </c>
      <c r="L28" s="20">
        <v>2000</v>
      </c>
      <c r="M28" s="112"/>
      <c r="N28" s="20">
        <v>2000</v>
      </c>
      <c r="O28" s="31"/>
      <c r="P28" s="68">
        <v>2000</v>
      </c>
      <c r="Q28" s="18"/>
      <c r="R28" s="68">
        <v>2000</v>
      </c>
      <c r="U28" s="7"/>
      <c r="V28" s="7"/>
      <c r="W28" s="7"/>
    </row>
    <row r="29" spans="1:35" ht="12.75">
      <c r="A29" s="24"/>
      <c r="B29" s="24">
        <v>223001</v>
      </c>
      <c r="C29" s="173" t="s">
        <v>15</v>
      </c>
      <c r="D29" s="18"/>
      <c r="E29" s="26">
        <f t="shared" si="1"/>
        <v>12050.4</v>
      </c>
      <c r="F29" s="20">
        <v>400</v>
      </c>
      <c r="G29" s="65">
        <v>145.51</v>
      </c>
      <c r="H29" s="132">
        <f t="shared" si="3"/>
        <v>36.3775</v>
      </c>
      <c r="I29" s="65">
        <v>301.86</v>
      </c>
      <c r="J29" s="132">
        <f t="shared" si="2"/>
        <v>75.465</v>
      </c>
      <c r="K29" s="69">
        <f t="shared" si="0"/>
        <v>0</v>
      </c>
      <c r="L29" s="20">
        <v>400</v>
      </c>
      <c r="M29" s="112"/>
      <c r="N29" s="20">
        <v>600</v>
      </c>
      <c r="O29" s="31"/>
      <c r="P29" s="68">
        <v>600</v>
      </c>
      <c r="Q29" s="18"/>
      <c r="R29" s="68">
        <v>600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s="29" customFormat="1" ht="12.75">
      <c r="A30" s="24" t="s">
        <v>123</v>
      </c>
      <c r="B30" s="24">
        <v>223001</v>
      </c>
      <c r="C30" s="173" t="s">
        <v>158</v>
      </c>
      <c r="D30" s="28"/>
      <c r="E30" s="26">
        <v>0</v>
      </c>
      <c r="F30" s="20">
        <v>0</v>
      </c>
      <c r="G30" s="65">
        <v>18781.16</v>
      </c>
      <c r="H30" s="132"/>
      <c r="I30" s="65">
        <v>2280.16</v>
      </c>
      <c r="J30" s="132"/>
      <c r="K30" s="69">
        <f t="shared" si="0"/>
        <v>3080</v>
      </c>
      <c r="L30" s="20">
        <v>3080</v>
      </c>
      <c r="M30" s="112"/>
      <c r="N30" s="20">
        <v>30</v>
      </c>
      <c r="O30" s="31"/>
      <c r="P30" s="20">
        <v>30</v>
      </c>
      <c r="Q30" s="28"/>
      <c r="R30" s="20">
        <v>30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18" ht="12.75">
      <c r="A31" s="17"/>
      <c r="B31" s="17">
        <v>223001</v>
      </c>
      <c r="C31" s="172" t="s">
        <v>16</v>
      </c>
      <c r="D31" s="18"/>
      <c r="E31" s="26">
        <f t="shared" si="1"/>
        <v>137977.08000000002</v>
      </c>
      <c r="F31" s="20">
        <v>4580</v>
      </c>
      <c r="G31" s="65">
        <v>3305.84</v>
      </c>
      <c r="H31" s="132">
        <f t="shared" si="3"/>
        <v>72.17991266375546</v>
      </c>
      <c r="I31" s="65">
        <v>3931.27</v>
      </c>
      <c r="J31" s="132">
        <f t="shared" si="2"/>
        <v>85.83558951965065</v>
      </c>
      <c r="K31" s="69">
        <f t="shared" si="0"/>
        <v>0</v>
      </c>
      <c r="L31" s="94">
        <v>4580</v>
      </c>
      <c r="M31" s="112"/>
      <c r="N31" s="20">
        <v>4780</v>
      </c>
      <c r="O31" s="31"/>
      <c r="P31" s="68">
        <v>4780</v>
      </c>
      <c r="Q31" s="18"/>
      <c r="R31" s="68">
        <v>4780</v>
      </c>
    </row>
    <row r="32" spans="1:18" ht="12.75">
      <c r="A32" s="17"/>
      <c r="B32" s="17">
        <v>223001</v>
      </c>
      <c r="C32" s="172" t="s">
        <v>17</v>
      </c>
      <c r="D32" s="18"/>
      <c r="E32" s="26">
        <f t="shared" si="1"/>
        <v>4217.64</v>
      </c>
      <c r="F32" s="20">
        <v>140</v>
      </c>
      <c r="G32" s="65">
        <v>77.55</v>
      </c>
      <c r="H32" s="132">
        <f t="shared" si="3"/>
        <v>55.392857142857146</v>
      </c>
      <c r="I32" s="65">
        <v>138.6</v>
      </c>
      <c r="J32" s="132">
        <f t="shared" si="2"/>
        <v>99</v>
      </c>
      <c r="K32" s="69">
        <f t="shared" si="0"/>
        <v>0</v>
      </c>
      <c r="L32" s="20">
        <v>140</v>
      </c>
      <c r="M32" s="112"/>
      <c r="N32" s="20">
        <v>140</v>
      </c>
      <c r="O32" s="31"/>
      <c r="P32" s="68">
        <v>140</v>
      </c>
      <c r="Q32" s="18"/>
      <c r="R32" s="68">
        <v>140</v>
      </c>
    </row>
    <row r="33" spans="1:18" ht="12.75">
      <c r="A33" s="17"/>
      <c r="B33" s="17">
        <v>223002</v>
      </c>
      <c r="C33" s="172" t="s">
        <v>18</v>
      </c>
      <c r="D33" s="18"/>
      <c r="E33" s="26">
        <f t="shared" si="1"/>
        <v>7350.744000000001</v>
      </c>
      <c r="F33" s="20">
        <v>244</v>
      </c>
      <c r="G33" s="65">
        <v>136</v>
      </c>
      <c r="H33" s="132">
        <f t="shared" si="3"/>
        <v>55.73770491803278</v>
      </c>
      <c r="I33" s="65">
        <v>142</v>
      </c>
      <c r="J33" s="132">
        <f t="shared" si="2"/>
        <v>58.19672131147541</v>
      </c>
      <c r="K33" s="69">
        <f t="shared" si="0"/>
        <v>-10</v>
      </c>
      <c r="L33" s="20">
        <v>234</v>
      </c>
      <c r="M33" s="112"/>
      <c r="N33" s="20">
        <v>244</v>
      </c>
      <c r="O33" s="31"/>
      <c r="P33" s="68">
        <v>244</v>
      </c>
      <c r="Q33" s="18"/>
      <c r="R33" s="68">
        <v>244</v>
      </c>
    </row>
    <row r="34" spans="1:18" ht="12.75">
      <c r="A34" s="17"/>
      <c r="B34" s="17">
        <v>223002</v>
      </c>
      <c r="C34" s="172" t="s">
        <v>19</v>
      </c>
      <c r="D34" s="18"/>
      <c r="E34" s="26">
        <f t="shared" si="1"/>
        <v>34644.9</v>
      </c>
      <c r="F34" s="20">
        <v>1150</v>
      </c>
      <c r="G34" s="65">
        <v>770</v>
      </c>
      <c r="H34" s="132">
        <f t="shared" si="3"/>
        <v>66.95652173913044</v>
      </c>
      <c r="I34" s="65">
        <v>770</v>
      </c>
      <c r="J34" s="132">
        <f t="shared" si="2"/>
        <v>66.95652173913044</v>
      </c>
      <c r="K34" s="69">
        <f t="shared" si="0"/>
        <v>-20</v>
      </c>
      <c r="L34" s="20">
        <v>1130</v>
      </c>
      <c r="M34" s="112"/>
      <c r="N34" s="20">
        <v>1050</v>
      </c>
      <c r="O34" s="31"/>
      <c r="P34" s="68">
        <v>1050</v>
      </c>
      <c r="Q34" s="18"/>
      <c r="R34" s="68">
        <v>1050</v>
      </c>
    </row>
    <row r="35" spans="1:18" ht="12.75">
      <c r="A35" s="17"/>
      <c r="B35" s="17">
        <v>223003</v>
      </c>
      <c r="C35" s="172" t="s">
        <v>20</v>
      </c>
      <c r="D35" s="18"/>
      <c r="E35" s="26">
        <f t="shared" si="1"/>
        <v>858591</v>
      </c>
      <c r="F35" s="20">
        <v>28500</v>
      </c>
      <c r="G35" s="65">
        <v>10911.4</v>
      </c>
      <c r="H35" s="132">
        <f t="shared" si="3"/>
        <v>38.28561403508772</v>
      </c>
      <c r="I35" s="65">
        <v>14711.4</v>
      </c>
      <c r="J35" s="132">
        <f t="shared" si="2"/>
        <v>51.618947368421054</v>
      </c>
      <c r="K35" s="69">
        <f t="shared" si="0"/>
        <v>-2710</v>
      </c>
      <c r="L35" s="20">
        <v>25790</v>
      </c>
      <c r="M35" s="112"/>
      <c r="N35" s="20">
        <v>27000</v>
      </c>
      <c r="O35" s="31"/>
      <c r="P35" s="68">
        <v>27000</v>
      </c>
      <c r="Q35" s="18"/>
      <c r="R35" s="68">
        <v>27000</v>
      </c>
    </row>
    <row r="36" spans="1:35" ht="12.75">
      <c r="A36" s="17"/>
      <c r="B36" s="17">
        <v>243000</v>
      </c>
      <c r="C36" s="172" t="s">
        <v>21</v>
      </c>
      <c r="D36" s="18"/>
      <c r="E36" s="26">
        <f t="shared" si="1"/>
        <v>903.7800000000001</v>
      </c>
      <c r="F36" s="20">
        <v>30</v>
      </c>
      <c r="G36" s="65">
        <v>66.1</v>
      </c>
      <c r="H36" s="132">
        <f t="shared" si="3"/>
        <v>220.33333333333331</v>
      </c>
      <c r="I36" s="65">
        <v>102.83</v>
      </c>
      <c r="J36" s="132">
        <f t="shared" si="2"/>
        <v>342.76666666666665</v>
      </c>
      <c r="K36" s="69">
        <f aca="true" t="shared" si="4" ref="K36:K47">L36-F36</f>
        <v>40</v>
      </c>
      <c r="L36" s="20">
        <v>70</v>
      </c>
      <c r="M36" s="112"/>
      <c r="N36" s="20">
        <v>30</v>
      </c>
      <c r="O36" s="31"/>
      <c r="P36" s="68">
        <v>30</v>
      </c>
      <c r="Q36" s="18"/>
      <c r="R36" s="68">
        <v>30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18" s="45" customFormat="1" ht="12.75">
      <c r="A37" s="42" t="s">
        <v>123</v>
      </c>
      <c r="B37" s="42">
        <v>292012</v>
      </c>
      <c r="C37" s="174" t="s">
        <v>114</v>
      </c>
      <c r="D37" s="28"/>
      <c r="E37" s="43">
        <f t="shared" si="1"/>
        <v>0</v>
      </c>
      <c r="F37" s="44">
        <v>0</v>
      </c>
      <c r="G37" s="66">
        <v>39.08</v>
      </c>
      <c r="H37" s="132"/>
      <c r="I37" s="65">
        <v>39.08</v>
      </c>
      <c r="J37" s="132"/>
      <c r="K37" s="69">
        <f t="shared" si="4"/>
        <v>39</v>
      </c>
      <c r="L37" s="44">
        <v>39</v>
      </c>
      <c r="M37" s="112"/>
      <c r="N37" s="44">
        <v>0</v>
      </c>
      <c r="O37" s="31"/>
      <c r="P37" s="44">
        <v>0</v>
      </c>
      <c r="Q37" s="28"/>
      <c r="R37" s="44">
        <v>0</v>
      </c>
    </row>
    <row r="38" spans="1:35" s="45" customFormat="1" ht="12.75">
      <c r="A38" s="42" t="s">
        <v>123</v>
      </c>
      <c r="B38" s="42">
        <v>292017</v>
      </c>
      <c r="C38" s="174" t="s">
        <v>122</v>
      </c>
      <c r="D38" s="28"/>
      <c r="E38" s="43">
        <v>0</v>
      </c>
      <c r="F38" s="44">
        <v>0</v>
      </c>
      <c r="G38" s="66">
        <v>1104.83</v>
      </c>
      <c r="H38" s="132"/>
      <c r="I38" s="65">
        <v>1108.14</v>
      </c>
      <c r="J38" s="132"/>
      <c r="K38" s="69">
        <f t="shared" si="4"/>
        <v>1110</v>
      </c>
      <c r="L38" s="44">
        <v>1110</v>
      </c>
      <c r="M38" s="112"/>
      <c r="N38" s="44">
        <v>0</v>
      </c>
      <c r="O38" s="31"/>
      <c r="P38" s="44">
        <v>0</v>
      </c>
      <c r="Q38" s="28"/>
      <c r="R38" s="121">
        <v>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45" customFormat="1" ht="12.75">
      <c r="A39" s="42" t="s">
        <v>123</v>
      </c>
      <c r="B39" s="42">
        <v>311000</v>
      </c>
      <c r="C39" s="174" t="s">
        <v>172</v>
      </c>
      <c r="D39" s="28"/>
      <c r="E39" s="43">
        <v>0</v>
      </c>
      <c r="F39" s="44">
        <v>0</v>
      </c>
      <c r="G39" s="66">
        <v>0</v>
      </c>
      <c r="H39" s="206"/>
      <c r="I39" s="66">
        <v>0</v>
      </c>
      <c r="J39" s="206"/>
      <c r="K39" s="207">
        <f t="shared" si="4"/>
        <v>150</v>
      </c>
      <c r="L39" s="44">
        <v>150</v>
      </c>
      <c r="M39" s="112"/>
      <c r="N39" s="44">
        <v>500</v>
      </c>
      <c r="O39" s="18"/>
      <c r="P39" s="44">
        <v>0</v>
      </c>
      <c r="Q39" s="18"/>
      <c r="R39" s="121">
        <v>0</v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45" customFormat="1" ht="12.75">
      <c r="A40" s="42" t="s">
        <v>123</v>
      </c>
      <c r="B40" s="42">
        <v>311000</v>
      </c>
      <c r="C40" s="174" t="s">
        <v>151</v>
      </c>
      <c r="D40" s="28"/>
      <c r="E40" s="43">
        <v>0</v>
      </c>
      <c r="F40" s="44">
        <v>0</v>
      </c>
      <c r="G40" s="66">
        <v>0</v>
      </c>
      <c r="H40" s="132"/>
      <c r="I40" s="65">
        <v>400</v>
      </c>
      <c r="J40" s="132"/>
      <c r="K40" s="69">
        <f t="shared" si="4"/>
        <v>400</v>
      </c>
      <c r="L40" s="44">
        <v>400</v>
      </c>
      <c r="M40" s="112"/>
      <c r="N40" s="44">
        <v>0</v>
      </c>
      <c r="O40" s="31"/>
      <c r="P40" s="44">
        <v>0</v>
      </c>
      <c r="Q40" s="28"/>
      <c r="R40" s="121">
        <v>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2" ht="12.75">
      <c r="A41" s="17"/>
      <c r="B41" s="17">
        <v>312001</v>
      </c>
      <c r="C41" s="172" t="s">
        <v>22</v>
      </c>
      <c r="D41" s="18"/>
      <c r="E41" s="26">
        <f t="shared" si="1"/>
        <v>999881.9400000001</v>
      </c>
      <c r="F41" s="20">
        <v>33190</v>
      </c>
      <c r="G41" s="65">
        <v>21876</v>
      </c>
      <c r="H41" s="132">
        <f t="shared" si="3"/>
        <v>65.9114191021392</v>
      </c>
      <c r="I41" s="65">
        <v>32814</v>
      </c>
      <c r="J41" s="132">
        <f t="shared" si="2"/>
        <v>98.86712865320881</v>
      </c>
      <c r="K41" s="69">
        <f t="shared" si="4"/>
        <v>9030</v>
      </c>
      <c r="L41" s="20">
        <v>42220</v>
      </c>
      <c r="M41" s="112"/>
      <c r="N41" s="20">
        <v>42220</v>
      </c>
      <c r="O41" s="31"/>
      <c r="P41" s="68">
        <v>42220</v>
      </c>
      <c r="Q41" s="18"/>
      <c r="R41" s="68">
        <v>42220</v>
      </c>
      <c r="AA41" s="30"/>
      <c r="AB41" s="30"/>
      <c r="AC41" s="30"/>
      <c r="AD41" s="30"/>
      <c r="AE41" s="30"/>
      <c r="AF41" s="30"/>
    </row>
    <row r="42" spans="1:32" ht="12.75">
      <c r="A42" s="17"/>
      <c r="B42" s="17">
        <v>312001</v>
      </c>
      <c r="C42" s="172" t="s">
        <v>23</v>
      </c>
      <c r="D42" s="18"/>
      <c r="E42" s="26">
        <f t="shared" si="1"/>
        <v>16870.56</v>
      </c>
      <c r="F42" s="20">
        <v>560</v>
      </c>
      <c r="G42" s="65">
        <v>403.2</v>
      </c>
      <c r="H42" s="132">
        <f t="shared" si="3"/>
        <v>72</v>
      </c>
      <c r="I42" s="65">
        <v>403.2</v>
      </c>
      <c r="J42" s="132">
        <f t="shared" si="2"/>
        <v>72</v>
      </c>
      <c r="K42" s="69">
        <f t="shared" si="4"/>
        <v>73</v>
      </c>
      <c r="L42" s="20">
        <v>633</v>
      </c>
      <c r="M42" s="112"/>
      <c r="N42" s="20">
        <v>690</v>
      </c>
      <c r="O42" s="31"/>
      <c r="P42" s="68">
        <v>690</v>
      </c>
      <c r="Q42" s="18"/>
      <c r="R42" s="68">
        <v>690</v>
      </c>
      <c r="U42" s="30"/>
      <c r="V42" s="30"/>
      <c r="W42" s="30"/>
      <c r="X42" s="30"/>
      <c r="Y42" s="30"/>
      <c r="AA42" s="30"/>
      <c r="AB42" s="30"/>
      <c r="AC42" s="30"/>
      <c r="AD42" s="30"/>
      <c r="AE42" s="30"/>
      <c r="AF42" s="30"/>
    </row>
    <row r="43" spans="1:33" ht="12.75">
      <c r="A43" s="17"/>
      <c r="B43" s="17">
        <v>312001</v>
      </c>
      <c r="C43" s="172" t="s">
        <v>24</v>
      </c>
      <c r="D43" s="18"/>
      <c r="E43" s="26">
        <f t="shared" si="1"/>
        <v>5121.42</v>
      </c>
      <c r="F43" s="20">
        <v>170</v>
      </c>
      <c r="G43" s="65">
        <v>200</v>
      </c>
      <c r="H43" s="132">
        <f t="shared" si="3"/>
        <v>117.64705882352942</v>
      </c>
      <c r="I43" s="65">
        <v>200</v>
      </c>
      <c r="J43" s="132">
        <f t="shared" si="2"/>
        <v>117.64705882352942</v>
      </c>
      <c r="K43" s="69">
        <f t="shared" si="4"/>
        <v>142</v>
      </c>
      <c r="L43" s="20">
        <v>312</v>
      </c>
      <c r="M43" s="112"/>
      <c r="N43" s="20">
        <v>300</v>
      </c>
      <c r="O43" s="31"/>
      <c r="P43" s="68">
        <v>300</v>
      </c>
      <c r="Q43" s="18"/>
      <c r="R43" s="68">
        <v>300</v>
      </c>
      <c r="U43" s="30"/>
      <c r="V43" s="30"/>
      <c r="W43" s="30"/>
      <c r="X43" s="30"/>
      <c r="Y43" s="30"/>
      <c r="AA43" s="30"/>
      <c r="AB43" s="30"/>
      <c r="AC43" s="30"/>
      <c r="AD43" s="30"/>
      <c r="AE43" s="30"/>
      <c r="AF43" s="30"/>
      <c r="AG43" s="30"/>
    </row>
    <row r="44" spans="1:34" ht="12.75">
      <c r="A44" s="17"/>
      <c r="B44" s="17">
        <v>312001</v>
      </c>
      <c r="C44" s="172" t="s">
        <v>25</v>
      </c>
      <c r="D44" s="18"/>
      <c r="E44" s="26">
        <f t="shared" si="1"/>
        <v>9037.800000000001</v>
      </c>
      <c r="F44" s="20">
        <v>300</v>
      </c>
      <c r="G44" s="65">
        <v>228</v>
      </c>
      <c r="H44" s="132">
        <f t="shared" si="3"/>
        <v>76</v>
      </c>
      <c r="I44" s="65">
        <v>342</v>
      </c>
      <c r="J44" s="132">
        <f t="shared" si="2"/>
        <v>113.99999999999999</v>
      </c>
      <c r="K44" s="69">
        <f t="shared" si="4"/>
        <v>207</v>
      </c>
      <c r="L44" s="20">
        <v>507</v>
      </c>
      <c r="M44" s="112"/>
      <c r="N44" s="20">
        <v>450</v>
      </c>
      <c r="O44" s="31"/>
      <c r="P44" s="68">
        <v>450</v>
      </c>
      <c r="Q44" s="18"/>
      <c r="R44" s="68">
        <v>450</v>
      </c>
      <c r="U44" s="30"/>
      <c r="V44" s="30"/>
      <c r="W44" s="30"/>
      <c r="X44" s="30"/>
      <c r="Y44" s="30"/>
      <c r="AA44" s="30"/>
      <c r="AB44" s="30"/>
      <c r="AC44" s="30"/>
      <c r="AD44" s="30"/>
      <c r="AE44" s="30"/>
      <c r="AF44" s="30"/>
      <c r="AG44" s="37"/>
      <c r="AH44" s="37"/>
    </row>
    <row r="45" spans="1:34" ht="12.75">
      <c r="A45" s="17"/>
      <c r="B45" s="17">
        <v>312001</v>
      </c>
      <c r="C45" s="172" t="s">
        <v>26</v>
      </c>
      <c r="D45" s="18"/>
      <c r="E45" s="26">
        <f t="shared" si="1"/>
        <v>31331.04</v>
      </c>
      <c r="F45" s="20">
        <v>1040</v>
      </c>
      <c r="G45" s="65">
        <v>6071.66</v>
      </c>
      <c r="H45" s="132">
        <f t="shared" si="3"/>
        <v>583.8134615384615</v>
      </c>
      <c r="I45" s="65">
        <v>8101.15</v>
      </c>
      <c r="J45" s="132">
        <f t="shared" si="2"/>
        <v>778.9567307692307</v>
      </c>
      <c r="K45" s="69">
        <f t="shared" si="4"/>
        <v>15370</v>
      </c>
      <c r="L45" s="20">
        <v>16410</v>
      </c>
      <c r="M45" s="112"/>
      <c r="N45" s="20">
        <v>1040</v>
      </c>
      <c r="O45" s="31"/>
      <c r="P45" s="68">
        <v>1040</v>
      </c>
      <c r="Q45" s="18"/>
      <c r="R45" s="68">
        <v>1040</v>
      </c>
      <c r="U45" s="30"/>
      <c r="V45" s="30"/>
      <c r="W45" s="30"/>
      <c r="X45" s="30"/>
      <c r="Y45" s="30"/>
      <c r="AA45" s="30"/>
      <c r="AB45" s="30"/>
      <c r="AC45" s="30"/>
      <c r="AD45" s="30"/>
      <c r="AE45" s="30"/>
      <c r="AF45" s="30"/>
      <c r="AG45" s="37"/>
      <c r="AH45" s="37"/>
    </row>
    <row r="46" spans="1:34" ht="12.75">
      <c r="A46" s="42" t="s">
        <v>123</v>
      </c>
      <c r="B46" s="17">
        <v>312001</v>
      </c>
      <c r="C46" s="172" t="s">
        <v>163</v>
      </c>
      <c r="D46" s="18"/>
      <c r="E46" s="26">
        <v>0</v>
      </c>
      <c r="F46" s="20">
        <v>0</v>
      </c>
      <c r="G46" s="65">
        <v>0</v>
      </c>
      <c r="H46" s="132"/>
      <c r="I46" s="65">
        <v>0</v>
      </c>
      <c r="J46" s="132"/>
      <c r="K46" s="69">
        <f t="shared" si="4"/>
        <v>38580</v>
      </c>
      <c r="L46" s="20">
        <v>38580</v>
      </c>
      <c r="M46" s="112"/>
      <c r="N46" s="20">
        <v>0</v>
      </c>
      <c r="O46" s="31"/>
      <c r="P46" s="20">
        <v>0</v>
      </c>
      <c r="Q46" s="28"/>
      <c r="R46" s="20">
        <v>0</v>
      </c>
      <c r="U46" s="30"/>
      <c r="V46" s="30"/>
      <c r="W46" s="30"/>
      <c r="X46" s="30"/>
      <c r="Y46" s="30"/>
      <c r="AA46" s="30"/>
      <c r="AB46" s="30"/>
      <c r="AC46" s="30"/>
      <c r="AD46" s="30"/>
      <c r="AE46" s="30"/>
      <c r="AF46" s="30"/>
      <c r="AG46" s="37"/>
      <c r="AH46" s="37"/>
    </row>
    <row r="47" spans="1:35" ht="12.75">
      <c r="A47" s="42" t="s">
        <v>123</v>
      </c>
      <c r="B47" s="17">
        <v>312001</v>
      </c>
      <c r="C47" s="172" t="s">
        <v>162</v>
      </c>
      <c r="D47" s="18"/>
      <c r="E47" s="26">
        <v>0</v>
      </c>
      <c r="F47" s="20">
        <v>0</v>
      </c>
      <c r="G47" s="65">
        <v>18814.23</v>
      </c>
      <c r="H47" s="132"/>
      <c r="I47" s="65">
        <v>18814.23</v>
      </c>
      <c r="J47" s="132"/>
      <c r="K47" s="69">
        <f t="shared" si="4"/>
        <v>45090</v>
      </c>
      <c r="L47" s="20">
        <v>45090</v>
      </c>
      <c r="M47" s="112"/>
      <c r="N47" s="20">
        <v>48256</v>
      </c>
      <c r="O47" s="31"/>
      <c r="P47" s="68">
        <v>64200</v>
      </c>
      <c r="Q47" s="18"/>
      <c r="R47" s="68">
        <v>0</v>
      </c>
      <c r="S47" s="29"/>
      <c r="U47" s="30"/>
      <c r="V47" s="30"/>
      <c r="W47" s="30"/>
      <c r="X47" s="30"/>
      <c r="Y47" s="30"/>
      <c r="Z47" s="7"/>
      <c r="AA47" s="30"/>
      <c r="AB47" s="30"/>
      <c r="AC47" s="30"/>
      <c r="AD47" s="30"/>
      <c r="AE47" s="30"/>
      <c r="AF47" s="30"/>
      <c r="AI47" s="7"/>
    </row>
    <row r="48" spans="1:34" s="7" customFormat="1" ht="12.75">
      <c r="A48" s="23"/>
      <c r="B48" s="23"/>
      <c r="C48" s="175" t="s">
        <v>27</v>
      </c>
      <c r="D48" s="32"/>
      <c r="E48" s="20">
        <f>SUM(E9:E45)</f>
        <v>8911602.186000003</v>
      </c>
      <c r="F48" s="20">
        <f>SUM(F9:F47)</f>
        <v>295811</v>
      </c>
      <c r="G48" s="61">
        <f>SUM(G9:G47)</f>
        <v>190919.19</v>
      </c>
      <c r="H48" s="133">
        <f t="shared" si="3"/>
        <v>64.54093661155265</v>
      </c>
      <c r="I48" s="61">
        <f>SUM(I9:I47)</f>
        <v>249036.82</v>
      </c>
      <c r="J48" s="133">
        <f t="shared" si="2"/>
        <v>84.1878158689163</v>
      </c>
      <c r="K48" s="54">
        <f>SUM(K9:K47)</f>
        <v>115716</v>
      </c>
      <c r="L48" s="54">
        <f>SUM(L9:L47)</f>
        <v>411527</v>
      </c>
      <c r="M48" s="113"/>
      <c r="N48" s="54">
        <f>SUM(N9:N47)</f>
        <v>380062</v>
      </c>
      <c r="O48" s="32"/>
      <c r="P48" s="68">
        <f>SUM(P9:P47)</f>
        <v>394906</v>
      </c>
      <c r="Q48" s="32"/>
      <c r="R48" s="68">
        <f>SUM(R9:R47)</f>
        <v>330706</v>
      </c>
      <c r="T48" s="3"/>
      <c r="U48" s="30"/>
      <c r="V48" s="30"/>
      <c r="W48" s="30"/>
      <c r="X48" s="30"/>
      <c r="Y48" s="30"/>
      <c r="AA48" s="30"/>
      <c r="AB48" s="30"/>
      <c r="AC48" s="30"/>
      <c r="AD48" s="30"/>
      <c r="AE48" s="30"/>
      <c r="AF48" s="30"/>
      <c r="AG48" s="3"/>
      <c r="AH48" s="3"/>
    </row>
    <row r="49" spans="2:35" s="7" customFormat="1" ht="12.75">
      <c r="B49" s="9"/>
      <c r="C49" s="176"/>
      <c r="D49" s="9"/>
      <c r="E49" s="16"/>
      <c r="F49" s="16"/>
      <c r="G49" s="67"/>
      <c r="H49" s="67"/>
      <c r="I49" s="67"/>
      <c r="J49" s="67"/>
      <c r="K49" s="67"/>
      <c r="L49" s="16"/>
      <c r="M49" s="46"/>
      <c r="N49" s="16"/>
      <c r="O49" s="46"/>
      <c r="P49" s="48"/>
      <c r="Q49" s="46"/>
      <c r="R49" s="48"/>
      <c r="U49" s="30"/>
      <c r="V49" s="30"/>
      <c r="W49" s="30"/>
      <c r="X49" s="30"/>
      <c r="Y49" s="30"/>
      <c r="Z49" s="3"/>
      <c r="AA49" s="30"/>
      <c r="AB49" s="30"/>
      <c r="AC49" s="3"/>
      <c r="AD49" s="3"/>
      <c r="AE49" s="3"/>
      <c r="AF49" s="3"/>
      <c r="AG49" s="3"/>
      <c r="AH49" s="3"/>
      <c r="AI49" s="3"/>
    </row>
    <row r="50" spans="3:28" ht="12.75">
      <c r="C50" s="177" t="s">
        <v>28</v>
      </c>
      <c r="D50" s="39"/>
      <c r="E50" s="30"/>
      <c r="F50" s="37"/>
      <c r="G50" s="50"/>
      <c r="H50" s="50"/>
      <c r="I50" s="50"/>
      <c r="J50" s="50"/>
      <c r="K50" s="50"/>
      <c r="L50" s="37"/>
      <c r="N50" s="37"/>
      <c r="O50" s="47"/>
      <c r="Q50" s="47"/>
      <c r="U50" s="30"/>
      <c r="V50" s="30"/>
      <c r="AA50" s="30"/>
      <c r="AB50" s="30"/>
    </row>
    <row r="51" spans="1:28" ht="12.75">
      <c r="A51" s="17"/>
      <c r="B51" s="17">
        <v>233001</v>
      </c>
      <c r="C51" s="172" t="s">
        <v>29</v>
      </c>
      <c r="D51" s="18"/>
      <c r="E51" s="26">
        <f aca="true" t="shared" si="5" ref="E51:E57">F51*30.126</f>
        <v>1024284</v>
      </c>
      <c r="F51" s="20">
        <v>34000</v>
      </c>
      <c r="G51" s="65">
        <v>48221.73</v>
      </c>
      <c r="H51" s="132">
        <f aca="true" t="shared" si="6" ref="H51:H61">G51/F51*100</f>
        <v>141.82861764705882</v>
      </c>
      <c r="I51" s="65">
        <v>48221.73</v>
      </c>
      <c r="J51" s="132">
        <f aca="true" t="shared" si="7" ref="J51:J61">I51/F51*100</f>
        <v>141.82861764705882</v>
      </c>
      <c r="K51" s="69">
        <f>L51-F51</f>
        <v>21081</v>
      </c>
      <c r="L51" s="20">
        <v>55081</v>
      </c>
      <c r="M51" s="110"/>
      <c r="N51" s="20">
        <v>0</v>
      </c>
      <c r="O51" s="18"/>
      <c r="P51" s="68">
        <v>0</v>
      </c>
      <c r="Q51" s="18"/>
      <c r="R51" s="94">
        <v>5000</v>
      </c>
      <c r="U51" s="30"/>
      <c r="V51" s="30"/>
      <c r="AA51" s="30"/>
      <c r="AB51" s="30"/>
    </row>
    <row r="52" spans="1:28" ht="12.75">
      <c r="A52" s="17"/>
      <c r="B52" s="17">
        <v>322</v>
      </c>
      <c r="C52" s="172" t="s">
        <v>38</v>
      </c>
      <c r="D52" s="18"/>
      <c r="E52" s="26">
        <f t="shared" si="5"/>
        <v>3787169.586</v>
      </c>
      <c r="F52" s="20">
        <v>125711</v>
      </c>
      <c r="G52" s="65">
        <v>0</v>
      </c>
      <c r="H52" s="132">
        <f t="shared" si="6"/>
        <v>0</v>
      </c>
      <c r="I52" s="65">
        <v>65169.88</v>
      </c>
      <c r="J52" s="132">
        <f t="shared" si="7"/>
        <v>51.84103220879636</v>
      </c>
      <c r="K52" s="69">
        <f>L52-F52</f>
        <v>-11</v>
      </c>
      <c r="L52" s="20">
        <v>125700</v>
      </c>
      <c r="M52" s="110"/>
      <c r="N52" s="20">
        <v>0</v>
      </c>
      <c r="O52" s="18"/>
      <c r="P52" s="68">
        <v>0</v>
      </c>
      <c r="Q52" s="18"/>
      <c r="R52" s="68">
        <v>0</v>
      </c>
      <c r="U52" s="30"/>
      <c r="V52" s="30"/>
      <c r="AA52" s="30"/>
      <c r="AB52" s="30"/>
    </row>
    <row r="53" spans="1:28" ht="12.75">
      <c r="A53" s="17"/>
      <c r="B53" s="17">
        <v>322</v>
      </c>
      <c r="C53" s="172" t="s">
        <v>39</v>
      </c>
      <c r="D53" s="18"/>
      <c r="E53" s="26">
        <f t="shared" si="5"/>
        <v>4321815.708000001</v>
      </c>
      <c r="F53" s="20">
        <v>143458</v>
      </c>
      <c r="G53" s="65">
        <v>40180.98</v>
      </c>
      <c r="H53" s="132">
        <f t="shared" si="6"/>
        <v>28.008880647994538</v>
      </c>
      <c r="I53" s="65">
        <v>120868.9</v>
      </c>
      <c r="J53" s="132">
        <f t="shared" si="7"/>
        <v>84.25385827210751</v>
      </c>
      <c r="K53" s="69">
        <f aca="true" t="shared" si="8" ref="K53:K60">L53-F53</f>
        <v>-21769</v>
      </c>
      <c r="L53" s="20">
        <v>121689</v>
      </c>
      <c r="M53" s="110"/>
      <c r="N53" s="20">
        <v>0</v>
      </c>
      <c r="O53" s="18"/>
      <c r="P53" s="68">
        <v>0</v>
      </c>
      <c r="Q53" s="18"/>
      <c r="R53" s="68">
        <v>0</v>
      </c>
      <c r="U53" s="30"/>
      <c r="V53" s="30"/>
      <c r="AA53" s="30"/>
      <c r="AB53" s="30"/>
    </row>
    <row r="54" spans="1:35" s="38" customFormat="1" ht="12.75">
      <c r="A54" s="204"/>
      <c r="B54" s="204">
        <v>341000</v>
      </c>
      <c r="C54" s="205" t="s">
        <v>171</v>
      </c>
      <c r="D54" s="18"/>
      <c r="E54" s="43">
        <f t="shared" si="5"/>
        <v>21997703.94</v>
      </c>
      <c r="F54" s="44">
        <v>730190</v>
      </c>
      <c r="G54" s="66">
        <v>0</v>
      </c>
      <c r="H54" s="206">
        <f t="shared" si="6"/>
        <v>0</v>
      </c>
      <c r="I54" s="66">
        <v>0</v>
      </c>
      <c r="J54" s="206">
        <f t="shared" si="7"/>
        <v>0</v>
      </c>
      <c r="K54" s="207">
        <f t="shared" si="8"/>
        <v>-730190</v>
      </c>
      <c r="L54" s="44">
        <v>0</v>
      </c>
      <c r="M54" s="112"/>
      <c r="N54" s="44">
        <v>0</v>
      </c>
      <c r="O54" s="18"/>
      <c r="P54" s="121">
        <v>0</v>
      </c>
      <c r="Q54" s="18"/>
      <c r="R54" s="121">
        <v>0</v>
      </c>
      <c r="S54" s="45"/>
      <c r="U54" s="208"/>
      <c r="V54" s="208"/>
      <c r="Z54" s="45"/>
      <c r="AA54" s="208"/>
      <c r="AB54" s="208"/>
      <c r="AC54" s="45"/>
      <c r="AD54" s="45"/>
      <c r="AE54" s="45"/>
      <c r="AF54" s="45"/>
      <c r="AG54" s="45"/>
      <c r="AH54" s="45"/>
      <c r="AI54" s="45"/>
    </row>
    <row r="55" spans="1:35" s="38" customFormat="1" ht="12.75">
      <c r="A55" s="204"/>
      <c r="B55" s="204">
        <v>341000</v>
      </c>
      <c r="C55" s="205" t="s">
        <v>133</v>
      </c>
      <c r="D55" s="18"/>
      <c r="E55" s="43">
        <f t="shared" si="5"/>
        <v>0</v>
      </c>
      <c r="F55" s="44">
        <v>0</v>
      </c>
      <c r="G55" s="66"/>
      <c r="H55" s="206"/>
      <c r="I55" s="66">
        <v>0</v>
      </c>
      <c r="J55" s="206"/>
      <c r="K55" s="207">
        <f t="shared" si="8"/>
        <v>65397</v>
      </c>
      <c r="L55" s="44">
        <v>65397</v>
      </c>
      <c r="M55" s="112"/>
      <c r="N55" s="44">
        <v>125106</v>
      </c>
      <c r="O55" s="18"/>
      <c r="P55" s="121"/>
      <c r="Q55" s="18"/>
      <c r="R55" s="121"/>
      <c r="S55" s="45"/>
      <c r="U55" s="208"/>
      <c r="V55" s="208"/>
      <c r="Z55" s="45"/>
      <c r="AA55" s="208"/>
      <c r="AB55" s="208"/>
      <c r="AC55" s="45"/>
      <c r="AD55" s="45"/>
      <c r="AE55" s="45"/>
      <c r="AF55" s="45"/>
      <c r="AG55" s="45"/>
      <c r="AH55" s="45"/>
      <c r="AI55" s="45"/>
    </row>
    <row r="56" spans="1:28" s="45" customFormat="1" ht="12.75">
      <c r="A56" s="209"/>
      <c r="B56" s="42">
        <v>341000</v>
      </c>
      <c r="C56" s="174" t="s">
        <v>173</v>
      </c>
      <c r="D56" s="18"/>
      <c r="E56" s="43">
        <f t="shared" si="5"/>
        <v>12819818.040000001</v>
      </c>
      <c r="F56" s="44">
        <v>425540</v>
      </c>
      <c r="G56" s="66">
        <v>0</v>
      </c>
      <c r="H56" s="206">
        <f t="shared" si="6"/>
        <v>0</v>
      </c>
      <c r="I56" s="66">
        <v>39832.7</v>
      </c>
      <c r="J56" s="206">
        <f t="shared" si="7"/>
        <v>9.360506650373642</v>
      </c>
      <c r="K56" s="207">
        <f t="shared" si="8"/>
        <v>-425540</v>
      </c>
      <c r="L56" s="44">
        <v>0</v>
      </c>
      <c r="M56" s="112"/>
      <c r="N56" s="44">
        <v>0</v>
      </c>
      <c r="O56" s="18"/>
      <c r="P56" s="115">
        <v>0</v>
      </c>
      <c r="Q56" s="18"/>
      <c r="R56" s="115">
        <v>0</v>
      </c>
      <c r="U56" s="208"/>
      <c r="V56" s="208"/>
      <c r="AA56" s="208"/>
      <c r="AB56" s="208"/>
    </row>
    <row r="57" spans="1:28" s="45" customFormat="1" ht="12.75">
      <c r="A57" s="209"/>
      <c r="B57" s="42">
        <v>341000</v>
      </c>
      <c r="C57" s="174" t="s">
        <v>165</v>
      </c>
      <c r="D57" s="18"/>
      <c r="E57" s="43">
        <f t="shared" si="5"/>
        <v>0</v>
      </c>
      <c r="F57" s="44">
        <v>0</v>
      </c>
      <c r="G57" s="66"/>
      <c r="H57" s="206"/>
      <c r="I57" s="66">
        <v>0</v>
      </c>
      <c r="J57" s="206"/>
      <c r="K57" s="207">
        <f t="shared" si="8"/>
        <v>39833</v>
      </c>
      <c r="L57" s="44">
        <v>39833</v>
      </c>
      <c r="M57" s="112"/>
      <c r="N57" s="44"/>
      <c r="O57" s="18"/>
      <c r="P57" s="115"/>
      <c r="Q57" s="18"/>
      <c r="R57" s="115"/>
      <c r="U57" s="208"/>
      <c r="V57" s="208"/>
      <c r="AA57" s="208"/>
      <c r="AB57" s="208"/>
    </row>
    <row r="58" spans="1:28" s="29" customFormat="1" ht="12.75">
      <c r="A58" s="27"/>
      <c r="B58" s="24">
        <v>322</v>
      </c>
      <c r="C58" s="172" t="s">
        <v>144</v>
      </c>
      <c r="D58" s="18"/>
      <c r="E58" s="26">
        <v>0</v>
      </c>
      <c r="F58" s="20">
        <v>0</v>
      </c>
      <c r="G58" s="65">
        <v>0</v>
      </c>
      <c r="H58" s="132"/>
      <c r="I58" s="65">
        <v>0</v>
      </c>
      <c r="J58" s="132"/>
      <c r="K58" s="69">
        <f t="shared" si="8"/>
        <v>0</v>
      </c>
      <c r="L58" s="20">
        <v>0</v>
      </c>
      <c r="M58" s="112"/>
      <c r="N58" s="20">
        <v>17483</v>
      </c>
      <c r="O58" s="31"/>
      <c r="P58" s="68">
        <v>0</v>
      </c>
      <c r="Q58" s="120"/>
      <c r="R58" s="68">
        <v>0</v>
      </c>
      <c r="U58" s="30"/>
      <c r="V58" s="30"/>
      <c r="AA58" s="30"/>
      <c r="AB58" s="30"/>
    </row>
    <row r="59" spans="1:28" s="29" customFormat="1" ht="12.75">
      <c r="A59" s="27"/>
      <c r="B59" s="24">
        <v>322</v>
      </c>
      <c r="C59" s="173" t="s">
        <v>143</v>
      </c>
      <c r="D59" s="28"/>
      <c r="E59" s="26">
        <v>0</v>
      </c>
      <c r="F59" s="20">
        <v>0</v>
      </c>
      <c r="G59" s="65">
        <v>0</v>
      </c>
      <c r="H59" s="132"/>
      <c r="I59" s="65">
        <v>0</v>
      </c>
      <c r="J59" s="132"/>
      <c r="K59" s="69">
        <f t="shared" si="8"/>
        <v>0</v>
      </c>
      <c r="L59" s="20">
        <v>0</v>
      </c>
      <c r="M59" s="112"/>
      <c r="N59" s="20">
        <v>474759</v>
      </c>
      <c r="O59" s="31"/>
      <c r="P59" s="68">
        <v>0</v>
      </c>
      <c r="Q59" s="120"/>
      <c r="R59" s="68">
        <v>0</v>
      </c>
      <c r="U59" s="30"/>
      <c r="V59" s="30"/>
      <c r="AA59" s="30"/>
      <c r="AB59" s="30"/>
    </row>
    <row r="60" spans="1:28" s="29" customFormat="1" ht="12.75">
      <c r="A60" s="17" t="s">
        <v>123</v>
      </c>
      <c r="B60" s="24">
        <v>322</v>
      </c>
      <c r="C60" s="173" t="s">
        <v>161</v>
      </c>
      <c r="D60" s="28"/>
      <c r="E60" s="26">
        <v>0</v>
      </c>
      <c r="F60" s="20">
        <v>0</v>
      </c>
      <c r="G60" s="65">
        <v>12590</v>
      </c>
      <c r="H60" s="132"/>
      <c r="I60" s="65">
        <v>12590</v>
      </c>
      <c r="J60" s="132"/>
      <c r="K60" s="69">
        <f t="shared" si="8"/>
        <v>12590</v>
      </c>
      <c r="L60" s="20">
        <v>12590</v>
      </c>
      <c r="M60" s="112"/>
      <c r="N60" s="20">
        <v>0</v>
      </c>
      <c r="O60" s="31"/>
      <c r="P60" s="54">
        <v>0</v>
      </c>
      <c r="Q60" s="28"/>
      <c r="R60" s="54">
        <v>0</v>
      </c>
      <c r="U60" s="30"/>
      <c r="V60" s="30"/>
      <c r="AA60" s="30"/>
      <c r="AB60" s="30"/>
    </row>
    <row r="61" spans="1:35" s="7" customFormat="1" ht="12.75">
      <c r="A61" s="23"/>
      <c r="B61" s="23"/>
      <c r="C61" s="175" t="s">
        <v>30</v>
      </c>
      <c r="D61" s="32"/>
      <c r="E61" s="33">
        <f>SUM(E51:E60)</f>
        <v>43950791.274000004</v>
      </c>
      <c r="F61" s="20">
        <f>SUM(F51:F60)</f>
        <v>1458899</v>
      </c>
      <c r="G61" s="61">
        <f>SUM(G51:G60)</f>
        <v>100992.71</v>
      </c>
      <c r="H61" s="133">
        <f t="shared" si="6"/>
        <v>6.92252924979728</v>
      </c>
      <c r="I61" s="34">
        <f>SUM(I51:I60)</f>
        <v>286683.21</v>
      </c>
      <c r="J61" s="133">
        <f t="shared" si="7"/>
        <v>19.650655048773082</v>
      </c>
      <c r="K61" s="54">
        <f>SUM(K51:K60)</f>
        <v>-1038609</v>
      </c>
      <c r="L61" s="54">
        <f>SUM(L51:L60)</f>
        <v>420290</v>
      </c>
      <c r="M61" s="113"/>
      <c r="N61" s="20">
        <f>SUM(N51:N60)</f>
        <v>617348</v>
      </c>
      <c r="O61" s="32"/>
      <c r="P61" s="68">
        <f>SUM(P51:P60)</f>
        <v>0</v>
      </c>
      <c r="Q61" s="32"/>
      <c r="R61" s="68">
        <f>SUM(R51:R60)</f>
        <v>5000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5:14" ht="12.75">
      <c r="E62" s="30"/>
      <c r="F62" s="37"/>
      <c r="G62" s="50"/>
      <c r="H62" s="50"/>
      <c r="I62" s="50"/>
      <c r="J62" s="50"/>
      <c r="K62" s="50"/>
      <c r="L62" s="37"/>
      <c r="N62" s="37"/>
    </row>
    <row r="63" spans="3:14" ht="12.75">
      <c r="C63" s="177" t="s">
        <v>31</v>
      </c>
      <c r="D63" s="39"/>
      <c r="E63" s="30"/>
      <c r="F63" s="37"/>
      <c r="G63" s="50"/>
      <c r="H63" s="50"/>
      <c r="I63" s="50"/>
      <c r="J63" s="50"/>
      <c r="K63" s="50"/>
      <c r="L63" s="37"/>
      <c r="N63" s="37"/>
    </row>
    <row r="64" spans="1:18" ht="12.75">
      <c r="A64" s="17" t="s">
        <v>123</v>
      </c>
      <c r="B64" s="17">
        <v>453000</v>
      </c>
      <c r="C64" s="172" t="s">
        <v>152</v>
      </c>
      <c r="D64" s="18"/>
      <c r="E64" s="26">
        <f>F64*30.126</f>
        <v>0</v>
      </c>
      <c r="F64" s="20">
        <v>0</v>
      </c>
      <c r="G64" s="65">
        <v>0</v>
      </c>
      <c r="H64" s="132"/>
      <c r="I64" s="65">
        <v>191740.82</v>
      </c>
      <c r="J64" s="132"/>
      <c r="K64" s="69">
        <f aca="true" t="shared" si="9" ref="K64:K70">L64-F64</f>
        <v>191741</v>
      </c>
      <c r="L64" s="20">
        <v>191741</v>
      </c>
      <c r="M64" s="110"/>
      <c r="N64" s="20">
        <v>36753</v>
      </c>
      <c r="O64" s="18"/>
      <c r="P64" s="20">
        <v>0</v>
      </c>
      <c r="Q64" s="18"/>
      <c r="R64" s="68">
        <v>0</v>
      </c>
    </row>
    <row r="65" spans="1:18" ht="12.75">
      <c r="A65" s="17" t="s">
        <v>123</v>
      </c>
      <c r="B65" s="17">
        <v>454000</v>
      </c>
      <c r="C65" s="172" t="s">
        <v>153</v>
      </c>
      <c r="D65" s="18"/>
      <c r="E65" s="26">
        <f>F65*30.126</f>
        <v>0</v>
      </c>
      <c r="F65" s="20">
        <v>0</v>
      </c>
      <c r="G65" s="65">
        <v>0</v>
      </c>
      <c r="H65" s="132"/>
      <c r="I65" s="65">
        <v>0</v>
      </c>
      <c r="J65" s="132"/>
      <c r="K65" s="69">
        <f t="shared" si="9"/>
        <v>1515</v>
      </c>
      <c r="L65" s="20">
        <v>1515</v>
      </c>
      <c r="M65" s="110"/>
      <c r="N65" s="20">
        <v>0</v>
      </c>
      <c r="O65" s="18"/>
      <c r="P65" s="20">
        <v>0</v>
      </c>
      <c r="Q65" s="18"/>
      <c r="R65" s="68">
        <v>0</v>
      </c>
    </row>
    <row r="66" spans="1:18" ht="12.75">
      <c r="A66" s="17" t="s">
        <v>123</v>
      </c>
      <c r="B66" s="17">
        <v>454000</v>
      </c>
      <c r="C66" s="172" t="s">
        <v>135</v>
      </c>
      <c r="D66" s="18"/>
      <c r="E66" s="26">
        <f>F66*30.126</f>
        <v>0</v>
      </c>
      <c r="F66" s="20">
        <v>0</v>
      </c>
      <c r="G66" s="65">
        <v>0</v>
      </c>
      <c r="H66" s="132"/>
      <c r="I66" s="65">
        <v>0</v>
      </c>
      <c r="J66" s="132"/>
      <c r="K66" s="69">
        <f t="shared" si="9"/>
        <v>13639</v>
      </c>
      <c r="L66" s="20">
        <v>13639</v>
      </c>
      <c r="M66" s="110"/>
      <c r="N66" s="20">
        <v>0</v>
      </c>
      <c r="O66" s="18"/>
      <c r="P66" s="20">
        <v>0</v>
      </c>
      <c r="Q66" s="18"/>
      <c r="R66" s="68">
        <v>0</v>
      </c>
    </row>
    <row r="67" spans="1:18" ht="12.75">
      <c r="A67" s="17"/>
      <c r="B67" s="204">
        <v>514001</v>
      </c>
      <c r="C67" s="172" t="s">
        <v>157</v>
      </c>
      <c r="D67" s="18"/>
      <c r="E67" s="26">
        <v>0</v>
      </c>
      <c r="F67" s="20">
        <v>0</v>
      </c>
      <c r="G67" s="65">
        <v>0</v>
      </c>
      <c r="H67" s="132"/>
      <c r="I67" s="65">
        <v>0</v>
      </c>
      <c r="J67" s="132"/>
      <c r="K67" s="69">
        <f t="shared" si="9"/>
        <v>0</v>
      </c>
      <c r="L67" s="20">
        <v>0</v>
      </c>
      <c r="M67" s="110"/>
      <c r="N67" s="20">
        <v>160000</v>
      </c>
      <c r="O67" s="18"/>
      <c r="P67" s="20">
        <v>0</v>
      </c>
      <c r="Q67" s="18"/>
      <c r="R67" s="68">
        <v>0</v>
      </c>
    </row>
    <row r="68" spans="1:18" ht="12.75">
      <c r="A68" s="17"/>
      <c r="B68" s="204">
        <v>524001</v>
      </c>
      <c r="C68" s="172" t="s">
        <v>154</v>
      </c>
      <c r="D68" s="18"/>
      <c r="E68" s="26">
        <v>0</v>
      </c>
      <c r="F68" s="20">
        <v>0</v>
      </c>
      <c r="G68" s="65">
        <v>0</v>
      </c>
      <c r="H68" s="132"/>
      <c r="I68" s="65">
        <v>0</v>
      </c>
      <c r="J68" s="132"/>
      <c r="K68" s="69">
        <f t="shared" si="9"/>
        <v>38000</v>
      </c>
      <c r="L68" s="20">
        <v>38000</v>
      </c>
      <c r="M68" s="110"/>
      <c r="N68" s="20">
        <v>0</v>
      </c>
      <c r="O68" s="18"/>
      <c r="P68" s="20">
        <v>0</v>
      </c>
      <c r="Q68" s="18"/>
      <c r="R68" s="68">
        <v>0</v>
      </c>
    </row>
    <row r="69" spans="1:19" ht="12.75">
      <c r="A69" s="17" t="s">
        <v>123</v>
      </c>
      <c r="B69" s="17">
        <v>513002</v>
      </c>
      <c r="C69" s="172" t="s">
        <v>124</v>
      </c>
      <c r="D69" s="18"/>
      <c r="E69" s="26">
        <v>0</v>
      </c>
      <c r="F69" s="20">
        <v>0</v>
      </c>
      <c r="G69" s="65">
        <v>14063.66</v>
      </c>
      <c r="H69" s="132"/>
      <c r="I69" s="65">
        <v>27661.15</v>
      </c>
      <c r="J69" s="132"/>
      <c r="K69" s="69">
        <f t="shared" si="9"/>
        <v>37880</v>
      </c>
      <c r="L69" s="54">
        <v>37880</v>
      </c>
      <c r="M69" s="110"/>
      <c r="N69" s="20">
        <v>50796</v>
      </c>
      <c r="O69" s="18"/>
      <c r="P69" s="68">
        <v>0</v>
      </c>
      <c r="Q69" s="18"/>
      <c r="R69" s="68">
        <v>0</v>
      </c>
      <c r="S69" s="29"/>
    </row>
    <row r="70" spans="1:18" ht="12.75">
      <c r="A70" s="17"/>
      <c r="B70" s="17">
        <v>514002</v>
      </c>
      <c r="C70" s="172" t="s">
        <v>32</v>
      </c>
      <c r="D70" s="18"/>
      <c r="E70" s="26">
        <f>F70*30.126</f>
        <v>15342358.398</v>
      </c>
      <c r="F70" s="20">
        <v>509273</v>
      </c>
      <c r="G70" s="65">
        <v>197636.21</v>
      </c>
      <c r="H70" s="132">
        <f>G70/F70*100</f>
        <v>38.80751777533857</v>
      </c>
      <c r="I70" s="65">
        <v>304718.47</v>
      </c>
      <c r="J70" s="132">
        <f>I70/F70*100</f>
        <v>59.8340124059198</v>
      </c>
      <c r="K70" s="69">
        <f t="shared" si="9"/>
        <v>-204555</v>
      </c>
      <c r="L70" s="20">
        <v>304718</v>
      </c>
      <c r="M70" s="110"/>
      <c r="N70" s="20">
        <v>0</v>
      </c>
      <c r="O70" s="18"/>
      <c r="P70" s="20">
        <v>0</v>
      </c>
      <c r="Q70" s="18"/>
      <c r="R70" s="20">
        <v>0</v>
      </c>
    </row>
    <row r="71" spans="1:18" s="7" customFormat="1" ht="12.75">
      <c r="A71" s="23"/>
      <c r="B71" s="23"/>
      <c r="C71" s="175" t="s">
        <v>33</v>
      </c>
      <c r="D71" s="32"/>
      <c r="E71" s="33">
        <f>SUM(E65:E70)</f>
        <v>15342358.398</v>
      </c>
      <c r="F71" s="20">
        <f>SUM(F65:F70)</f>
        <v>509273</v>
      </c>
      <c r="G71" s="61">
        <f>SUM(G65:G70)</f>
        <v>211699.87</v>
      </c>
      <c r="H71" s="133">
        <f>G71/F71*100</f>
        <v>41.569034682773285</v>
      </c>
      <c r="I71" s="61">
        <f>SUM(I64:I70)</f>
        <v>524120.43999999994</v>
      </c>
      <c r="J71" s="133">
        <f>I71/F71*100</f>
        <v>102.91541864579507</v>
      </c>
      <c r="K71" s="115">
        <f>SUM(K64:K70)</f>
        <v>78220</v>
      </c>
      <c r="L71" s="20">
        <f>SUM(L64:L70)</f>
        <v>587493</v>
      </c>
      <c r="M71" s="113"/>
      <c r="N71" s="20">
        <f>SUM(N64:N70)</f>
        <v>247549</v>
      </c>
      <c r="O71" s="32"/>
      <c r="P71" s="68">
        <f>SUM(P65:P70)</f>
        <v>0</v>
      </c>
      <c r="Q71" s="32"/>
      <c r="R71" s="68">
        <f>SUM(R65:R70)</f>
        <v>0</v>
      </c>
    </row>
    <row r="72" spans="5:14" ht="12.75">
      <c r="E72" s="30"/>
      <c r="F72" s="37"/>
      <c r="G72" s="50"/>
      <c r="H72" s="134"/>
      <c r="I72" s="50"/>
      <c r="J72" s="134"/>
      <c r="K72" s="202"/>
      <c r="L72" s="37"/>
      <c r="N72" s="37"/>
    </row>
    <row r="73" spans="3:18" s="7" customFormat="1" ht="12.75">
      <c r="C73" s="175" t="s">
        <v>34</v>
      </c>
      <c r="D73" s="32"/>
      <c r="E73" s="33">
        <f>E48+E61+E71</f>
        <v>68204751.85800001</v>
      </c>
      <c r="F73" s="33">
        <f>F48+F61+F71</f>
        <v>2263983</v>
      </c>
      <c r="G73" s="61">
        <f>G48+G61+G71</f>
        <v>503611.77</v>
      </c>
      <c r="H73" s="133">
        <f>G73/F73*100</f>
        <v>22.24450316102197</v>
      </c>
      <c r="I73" s="61">
        <f>I48+I61+I71</f>
        <v>1059840.47</v>
      </c>
      <c r="J73" s="133">
        <f>I73/F73*100</f>
        <v>46.81309311951547</v>
      </c>
      <c r="K73" s="203">
        <f>K48+K61+K71</f>
        <v>-844673</v>
      </c>
      <c r="L73" s="95">
        <f>L48+L61+L71</f>
        <v>1419310</v>
      </c>
      <c r="M73" s="113"/>
      <c r="N73" s="61">
        <f>N48+N61+N71</f>
        <v>1244959</v>
      </c>
      <c r="O73" s="32"/>
      <c r="P73" s="61">
        <f>P48+P61+P71</f>
        <v>394906</v>
      </c>
      <c r="Q73" s="32"/>
      <c r="R73" s="61">
        <f>R48+R61+R71</f>
        <v>335706</v>
      </c>
    </row>
    <row r="74" spans="1:2" ht="12.75">
      <c r="A74" s="3" t="s">
        <v>123</v>
      </c>
      <c r="B74" s="127" t="s">
        <v>129</v>
      </c>
    </row>
    <row r="75" spans="1:3" ht="12.75">
      <c r="A75" s="38"/>
      <c r="B75" s="127" t="s">
        <v>175</v>
      </c>
      <c r="C75" s="178"/>
    </row>
    <row r="76" ht="12.75">
      <c r="C76" s="178"/>
    </row>
    <row r="77" spans="1:2" ht="12.75">
      <c r="A77" s="201"/>
      <c r="B77" s="199"/>
    </row>
    <row r="81" ht="12.75">
      <c r="V81" s="127"/>
    </row>
    <row r="92" ht="12.75">
      <c r="G92" s="49">
        <v>295811</v>
      </c>
    </row>
    <row r="93" ht="12.75">
      <c r="G93" s="49">
        <v>68464</v>
      </c>
    </row>
    <row r="94" ht="12.75">
      <c r="G94" s="49">
        <f>SUM(G92:G93)</f>
        <v>364275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8"/>
  <sheetViews>
    <sheetView zoomScalePageLayoutView="0" workbookViewId="0" topLeftCell="A37">
      <selection activeCell="B79" sqref="B79"/>
    </sheetView>
  </sheetViews>
  <sheetFormatPr defaultColWidth="9.00390625" defaultRowHeight="12.75"/>
  <cols>
    <col min="1" max="1" width="1.625" style="3" customWidth="1"/>
    <col min="2" max="2" width="9.375" style="3" customWidth="1"/>
    <col min="3" max="3" width="27.125" style="169" customWidth="1"/>
    <col min="4" max="4" width="1.12109375" style="3" customWidth="1"/>
    <col min="5" max="5" width="9.875" style="3" hidden="1" customWidth="1"/>
    <col min="6" max="6" width="14.00390625" style="3" customWidth="1"/>
    <col min="7" max="7" width="9.625" style="3" hidden="1" customWidth="1"/>
    <col min="8" max="8" width="6.875" style="3" hidden="1" customWidth="1"/>
    <col min="9" max="9" width="9.125" style="3" customWidth="1"/>
    <col min="10" max="10" width="7.375" style="3" customWidth="1"/>
    <col min="11" max="11" width="9.375" style="7" customWidth="1"/>
    <col min="12" max="12" width="14.00390625" style="7" customWidth="1"/>
    <col min="13" max="13" width="1.00390625" style="38" customWidth="1"/>
    <col min="14" max="14" width="11.25390625" style="7" customWidth="1"/>
    <col min="15" max="15" width="1.12109375" style="38" customWidth="1"/>
    <col min="16" max="16" width="11.25390625" style="3" customWidth="1"/>
    <col min="17" max="17" width="1.12109375" style="38" customWidth="1"/>
    <col min="18" max="18" width="11.25390625" style="7" customWidth="1"/>
    <col min="19" max="26" width="9.125" style="3" customWidth="1"/>
    <col min="27" max="27" width="3.25390625" style="3" customWidth="1"/>
    <col min="28" max="28" width="11.00390625" style="3" customWidth="1"/>
    <col min="29" max="31" width="9.125" style="3" customWidth="1"/>
    <col min="32" max="32" width="7.625" style="3" customWidth="1"/>
    <col min="33" max="33" width="4.125" style="3" customWidth="1"/>
    <col min="34" max="36" width="9.125" style="3" customWidth="1"/>
    <col min="37" max="37" width="7.875" style="3" customWidth="1"/>
    <col min="38" max="38" width="3.25390625" style="3" customWidth="1"/>
    <col min="39" max="16384" width="9.125" style="3" customWidth="1"/>
  </cols>
  <sheetData>
    <row r="1" spans="5:14" ht="15.75">
      <c r="E1" s="101"/>
      <c r="F1" s="156" t="s">
        <v>178</v>
      </c>
      <c r="G1" s="103"/>
      <c r="H1" s="103"/>
      <c r="I1" s="103"/>
      <c r="J1" s="103"/>
      <c r="K1" s="103"/>
      <c r="L1" s="104"/>
      <c r="M1" s="106"/>
      <c r="N1" s="156" t="s">
        <v>179</v>
      </c>
    </row>
    <row r="2" spans="5:14" ht="15.75">
      <c r="E2" s="101"/>
      <c r="F2" s="200" t="s">
        <v>177</v>
      </c>
      <c r="G2" s="103"/>
      <c r="H2" s="103"/>
      <c r="I2" s="103"/>
      <c r="J2" s="103"/>
      <c r="K2" s="103"/>
      <c r="L2" s="104"/>
      <c r="M2" s="106"/>
      <c r="N2" s="156" t="s">
        <v>176</v>
      </c>
    </row>
    <row r="3" spans="4:18" ht="12.75">
      <c r="D3" s="146"/>
      <c r="E3" s="124" t="s">
        <v>95</v>
      </c>
      <c r="F3" s="142" t="s">
        <v>95</v>
      </c>
      <c r="G3" s="125" t="s">
        <v>118</v>
      </c>
      <c r="H3" s="125" t="s">
        <v>118</v>
      </c>
      <c r="I3" s="125" t="s">
        <v>118</v>
      </c>
      <c r="J3" s="125" t="s">
        <v>118</v>
      </c>
      <c r="K3" s="4" t="s">
        <v>100</v>
      </c>
      <c r="L3" s="142" t="s">
        <v>100</v>
      </c>
      <c r="M3" s="107"/>
      <c r="N3" s="157" t="s">
        <v>134</v>
      </c>
      <c r="O3" s="105"/>
      <c r="P3" s="157" t="s">
        <v>134</v>
      </c>
      <c r="Q3" s="105"/>
      <c r="R3" s="157" t="s">
        <v>134</v>
      </c>
    </row>
    <row r="4" spans="3:18" ht="12.75">
      <c r="C4" s="170"/>
      <c r="D4" s="8"/>
      <c r="E4" s="124" t="s">
        <v>93</v>
      </c>
      <c r="F4" s="142" t="s">
        <v>93</v>
      </c>
      <c r="G4" s="125" t="s">
        <v>101</v>
      </c>
      <c r="H4" s="125" t="s">
        <v>101</v>
      </c>
      <c r="I4" s="125" t="s">
        <v>101</v>
      </c>
      <c r="J4" s="125" t="s">
        <v>101</v>
      </c>
      <c r="K4" s="5" t="s">
        <v>117</v>
      </c>
      <c r="L4" s="73" t="s">
        <v>101</v>
      </c>
      <c r="M4" s="108"/>
      <c r="N4" s="158" t="s">
        <v>164</v>
      </c>
      <c r="O4" s="105"/>
      <c r="P4" s="158" t="s">
        <v>164</v>
      </c>
      <c r="Q4" s="105"/>
      <c r="R4" s="158" t="s">
        <v>164</v>
      </c>
    </row>
    <row r="5" spans="3:18" ht="12.75">
      <c r="C5" s="176"/>
      <c r="D5" s="8"/>
      <c r="E5" s="126" t="s">
        <v>120</v>
      </c>
      <c r="F5" s="148" t="s">
        <v>116</v>
      </c>
      <c r="G5" s="123" t="s">
        <v>119</v>
      </c>
      <c r="H5" s="123" t="s">
        <v>119</v>
      </c>
      <c r="I5" s="123" t="s">
        <v>142</v>
      </c>
      <c r="J5" s="123" t="s">
        <v>142</v>
      </c>
      <c r="K5" s="5" t="s">
        <v>94</v>
      </c>
      <c r="L5" s="73" t="s">
        <v>99</v>
      </c>
      <c r="M5" s="108"/>
      <c r="N5" s="158">
        <v>2011</v>
      </c>
      <c r="O5" s="8"/>
      <c r="P5" s="158">
        <v>2012</v>
      </c>
      <c r="Q5" s="6"/>
      <c r="R5" s="158">
        <v>2013</v>
      </c>
    </row>
    <row r="6" spans="3:18" ht="12.75">
      <c r="C6" s="170"/>
      <c r="D6" s="6"/>
      <c r="E6" s="123" t="s">
        <v>35</v>
      </c>
      <c r="F6" s="149" t="s">
        <v>35</v>
      </c>
      <c r="G6" s="11"/>
      <c r="H6" s="11"/>
      <c r="I6" s="57"/>
      <c r="J6" s="58"/>
      <c r="K6" s="5" t="s">
        <v>116</v>
      </c>
      <c r="L6" s="73" t="s">
        <v>120</v>
      </c>
      <c r="M6" s="108"/>
      <c r="N6" s="159"/>
      <c r="O6" s="8"/>
      <c r="P6" s="159"/>
      <c r="Q6" s="8"/>
      <c r="R6" s="159"/>
    </row>
    <row r="7" spans="3:18" ht="12.75">
      <c r="C7" s="179" t="s">
        <v>40</v>
      </c>
      <c r="D7" s="6"/>
      <c r="E7" s="12" t="s">
        <v>0</v>
      </c>
      <c r="F7" s="139" t="s">
        <v>1</v>
      </c>
      <c r="G7" s="14" t="s">
        <v>1</v>
      </c>
      <c r="H7" s="14" t="s">
        <v>121</v>
      </c>
      <c r="I7" s="59" t="s">
        <v>1</v>
      </c>
      <c r="J7" s="60" t="s">
        <v>121</v>
      </c>
      <c r="K7" s="13" t="s">
        <v>1</v>
      </c>
      <c r="L7" s="150" t="s">
        <v>1</v>
      </c>
      <c r="M7" s="109"/>
      <c r="N7" s="160" t="s">
        <v>1</v>
      </c>
      <c r="O7" s="15"/>
      <c r="P7" s="160" t="s">
        <v>1</v>
      </c>
      <c r="Q7" s="15"/>
      <c r="R7" s="160" t="s">
        <v>1</v>
      </c>
    </row>
    <row r="8" spans="1:19" ht="12.75">
      <c r="A8" s="17"/>
      <c r="B8" s="17">
        <v>1116611</v>
      </c>
      <c r="C8" s="172" t="s">
        <v>41</v>
      </c>
      <c r="D8" s="18"/>
      <c r="E8" s="19">
        <f>F8*30.126</f>
        <v>1590652.8</v>
      </c>
      <c r="F8" s="20">
        <v>52800</v>
      </c>
      <c r="G8" s="21">
        <v>20578.28</v>
      </c>
      <c r="H8" s="135">
        <f>G8/F8*100</f>
        <v>38.974015151515154</v>
      </c>
      <c r="I8" s="21">
        <v>28637.51</v>
      </c>
      <c r="J8" s="135">
        <f>I8/F8*100</f>
        <v>54.23770833333334</v>
      </c>
      <c r="K8" s="20">
        <f>L8-F8</f>
        <v>-9300</v>
      </c>
      <c r="L8" s="22">
        <v>43500</v>
      </c>
      <c r="M8" s="110"/>
      <c r="N8" s="23">
        <v>44500</v>
      </c>
      <c r="O8" s="18"/>
      <c r="P8" s="117">
        <v>44500</v>
      </c>
      <c r="Q8" s="32"/>
      <c r="R8" s="23">
        <v>44500</v>
      </c>
      <c r="S8" s="138"/>
    </row>
    <row r="9" spans="1:19" ht="12.75">
      <c r="A9" s="17"/>
      <c r="B9" s="17">
        <v>1116620</v>
      </c>
      <c r="C9" s="172" t="s">
        <v>42</v>
      </c>
      <c r="D9" s="18"/>
      <c r="E9" s="19">
        <f aca="true" t="shared" si="0" ref="E9:E50">F9*30.126</f>
        <v>556728.48</v>
      </c>
      <c r="F9" s="20">
        <v>18480</v>
      </c>
      <c r="G9" s="25">
        <v>7209.25</v>
      </c>
      <c r="H9" s="135">
        <f aca="true" t="shared" si="1" ref="H9:H52">G9/F9*100</f>
        <v>39.011093073593074</v>
      </c>
      <c r="I9" s="21">
        <v>10938</v>
      </c>
      <c r="J9" s="135">
        <f aca="true" t="shared" si="2" ref="J9:J52">I9/F9*100</f>
        <v>59.18831168831169</v>
      </c>
      <c r="K9" s="20">
        <f>L9-F9</f>
        <v>-3380</v>
      </c>
      <c r="L9" s="20">
        <v>15100</v>
      </c>
      <c r="M9" s="110"/>
      <c r="N9" s="23">
        <v>15550</v>
      </c>
      <c r="O9" s="18"/>
      <c r="P9" s="23">
        <v>15550</v>
      </c>
      <c r="Q9" s="32"/>
      <c r="R9" s="23">
        <v>15550</v>
      </c>
      <c r="S9" s="138"/>
    </row>
    <row r="10" spans="1:18" ht="12.75">
      <c r="A10" s="17"/>
      <c r="B10" s="17">
        <v>1116630</v>
      </c>
      <c r="C10" s="172" t="s">
        <v>43</v>
      </c>
      <c r="D10" s="18"/>
      <c r="E10" s="19">
        <f t="shared" si="0"/>
        <v>494970.18</v>
      </c>
      <c r="F10" s="20">
        <v>16430</v>
      </c>
      <c r="G10" s="25">
        <v>8120.64</v>
      </c>
      <c r="H10" s="135">
        <f t="shared" si="1"/>
        <v>49.42568472306756</v>
      </c>
      <c r="I10" s="21">
        <v>12231.68</v>
      </c>
      <c r="J10" s="135">
        <f t="shared" si="2"/>
        <v>74.44723067559342</v>
      </c>
      <c r="K10" s="20">
        <f aca="true" t="shared" si="3" ref="K10:K18">L10-F10</f>
        <v>-2430</v>
      </c>
      <c r="L10" s="20">
        <v>14000</v>
      </c>
      <c r="M10" s="110"/>
      <c r="N10" s="23">
        <v>14000</v>
      </c>
      <c r="O10" s="18"/>
      <c r="P10" s="23">
        <v>14000</v>
      </c>
      <c r="Q10" s="32"/>
      <c r="R10" s="23">
        <v>14000</v>
      </c>
    </row>
    <row r="11" spans="1:19" ht="12.75">
      <c r="A11" s="17"/>
      <c r="B11" s="17">
        <v>1116640</v>
      </c>
      <c r="C11" s="172" t="s">
        <v>44</v>
      </c>
      <c r="D11" s="18"/>
      <c r="E11" s="19">
        <f t="shared" si="0"/>
        <v>75315</v>
      </c>
      <c r="F11" s="20">
        <v>2500</v>
      </c>
      <c r="G11" s="25">
        <v>421.76</v>
      </c>
      <c r="H11" s="135">
        <f t="shared" si="1"/>
        <v>16.8704</v>
      </c>
      <c r="I11" s="21">
        <v>421.76</v>
      </c>
      <c r="J11" s="135">
        <f t="shared" si="2"/>
        <v>16.8704</v>
      </c>
      <c r="K11" s="20">
        <f t="shared" si="3"/>
        <v>-2000</v>
      </c>
      <c r="L11" s="20">
        <v>500</v>
      </c>
      <c r="M11" s="110"/>
      <c r="N11" s="23">
        <v>500</v>
      </c>
      <c r="O11" s="18"/>
      <c r="P11" s="23">
        <v>500</v>
      </c>
      <c r="Q11" s="32"/>
      <c r="R11" s="23">
        <v>500</v>
      </c>
      <c r="S11" s="137"/>
    </row>
    <row r="12" spans="1:19" ht="12.75">
      <c r="A12" s="17"/>
      <c r="B12" s="17">
        <v>320</v>
      </c>
      <c r="C12" s="172" t="s">
        <v>45</v>
      </c>
      <c r="D12" s="18"/>
      <c r="E12" s="19">
        <f t="shared" si="0"/>
        <v>57239.4</v>
      </c>
      <c r="F12" s="20">
        <v>1900</v>
      </c>
      <c r="G12" s="25">
        <v>225.5</v>
      </c>
      <c r="H12" s="135">
        <f t="shared" si="1"/>
        <v>11.868421052631579</v>
      </c>
      <c r="I12" s="21">
        <v>323.21</v>
      </c>
      <c r="J12" s="135">
        <f t="shared" si="2"/>
        <v>17.011052631578945</v>
      </c>
      <c r="K12" s="20">
        <f t="shared" si="3"/>
        <v>-900</v>
      </c>
      <c r="L12" s="20">
        <v>1000</v>
      </c>
      <c r="M12" s="110"/>
      <c r="N12" s="23">
        <v>1000</v>
      </c>
      <c r="O12" s="18"/>
      <c r="P12" s="23">
        <v>1000</v>
      </c>
      <c r="Q12" s="32"/>
      <c r="R12" s="23">
        <v>1000</v>
      </c>
      <c r="S12" s="137"/>
    </row>
    <row r="13" spans="1:19" ht="12.75">
      <c r="A13" s="17"/>
      <c r="B13" s="17">
        <v>451</v>
      </c>
      <c r="C13" s="172" t="s">
        <v>46</v>
      </c>
      <c r="D13" s="18"/>
      <c r="E13" s="19">
        <f t="shared" si="0"/>
        <v>286197</v>
      </c>
      <c r="F13" s="20">
        <v>9500</v>
      </c>
      <c r="G13" s="25">
        <v>2100.66</v>
      </c>
      <c r="H13" s="135">
        <f t="shared" si="1"/>
        <v>22.11221052631579</v>
      </c>
      <c r="I13" s="21">
        <v>2100.66</v>
      </c>
      <c r="J13" s="135">
        <f t="shared" si="2"/>
        <v>22.11221052631579</v>
      </c>
      <c r="K13" s="20">
        <f t="shared" si="3"/>
        <v>31500</v>
      </c>
      <c r="L13" s="20">
        <v>41000</v>
      </c>
      <c r="M13" s="110"/>
      <c r="N13" s="23">
        <v>7000</v>
      </c>
      <c r="O13" s="18"/>
      <c r="P13" s="23">
        <v>10000</v>
      </c>
      <c r="Q13" s="32"/>
      <c r="R13" s="23">
        <v>10000</v>
      </c>
      <c r="S13" s="137"/>
    </row>
    <row r="14" spans="1:18" ht="12.75">
      <c r="A14" s="17"/>
      <c r="B14" s="17">
        <v>510</v>
      </c>
      <c r="C14" s="172" t="s">
        <v>47</v>
      </c>
      <c r="D14" s="18"/>
      <c r="E14" s="19">
        <f t="shared" si="0"/>
        <v>415738.8</v>
      </c>
      <c r="F14" s="20">
        <v>13800</v>
      </c>
      <c r="G14" s="25">
        <v>7452.56</v>
      </c>
      <c r="H14" s="135">
        <f t="shared" si="1"/>
        <v>54.0040579710145</v>
      </c>
      <c r="I14" s="21">
        <v>10255.06</v>
      </c>
      <c r="J14" s="135">
        <f t="shared" si="2"/>
        <v>74.31202898550724</v>
      </c>
      <c r="K14" s="20">
        <f t="shared" si="3"/>
        <v>-2300</v>
      </c>
      <c r="L14" s="20">
        <v>11500</v>
      </c>
      <c r="M14" s="110"/>
      <c r="N14" s="23">
        <v>13600</v>
      </c>
      <c r="O14" s="18"/>
      <c r="P14" s="23">
        <v>14000</v>
      </c>
      <c r="Q14" s="32"/>
      <c r="R14" s="23">
        <v>14000</v>
      </c>
    </row>
    <row r="15" spans="1:18" ht="12.75">
      <c r="A15" s="17"/>
      <c r="B15" s="17">
        <v>520</v>
      </c>
      <c r="C15" s="172" t="s">
        <v>48</v>
      </c>
      <c r="D15" s="18"/>
      <c r="E15" s="19">
        <f t="shared" si="0"/>
        <v>3012.6</v>
      </c>
      <c r="F15" s="20">
        <v>100</v>
      </c>
      <c r="G15" s="25">
        <v>2430.63</v>
      </c>
      <c r="H15" s="135">
        <f t="shared" si="1"/>
        <v>2430.63</v>
      </c>
      <c r="I15" s="21">
        <v>2430.63</v>
      </c>
      <c r="J15" s="135">
        <f t="shared" si="2"/>
        <v>2430.63</v>
      </c>
      <c r="K15" s="20">
        <f t="shared" si="3"/>
        <v>2500</v>
      </c>
      <c r="L15" s="20">
        <v>2600</v>
      </c>
      <c r="M15" s="110"/>
      <c r="N15" s="23">
        <v>600</v>
      </c>
      <c r="O15" s="18"/>
      <c r="P15" s="23">
        <v>600</v>
      </c>
      <c r="Q15" s="32"/>
      <c r="R15" s="23">
        <v>600</v>
      </c>
    </row>
    <row r="16" spans="1:18" ht="12.75">
      <c r="A16" s="17" t="s">
        <v>123</v>
      </c>
      <c r="B16" s="17">
        <v>540</v>
      </c>
      <c r="C16" s="172" t="s">
        <v>132</v>
      </c>
      <c r="D16" s="18"/>
      <c r="E16" s="19">
        <v>0</v>
      </c>
      <c r="F16" s="20">
        <v>0</v>
      </c>
      <c r="G16" s="25">
        <v>0</v>
      </c>
      <c r="H16" s="135"/>
      <c r="I16" s="21">
        <v>0</v>
      </c>
      <c r="J16" s="135"/>
      <c r="K16" s="20">
        <f t="shared" si="3"/>
        <v>115</v>
      </c>
      <c r="L16" s="20">
        <v>115</v>
      </c>
      <c r="M16" s="110"/>
      <c r="N16" s="23">
        <v>0</v>
      </c>
      <c r="O16" s="18"/>
      <c r="P16" s="23">
        <v>0</v>
      </c>
      <c r="Q16" s="32"/>
      <c r="R16" s="23">
        <v>0</v>
      </c>
    </row>
    <row r="17" spans="1:18" ht="12.75">
      <c r="A17" s="17"/>
      <c r="B17" s="17">
        <v>560</v>
      </c>
      <c r="C17" s="172" t="s">
        <v>49</v>
      </c>
      <c r="D17" s="18"/>
      <c r="E17" s="19">
        <f t="shared" si="0"/>
        <v>80737.68000000001</v>
      </c>
      <c r="F17" s="20">
        <v>2680</v>
      </c>
      <c r="G17" s="25">
        <v>1764.94</v>
      </c>
      <c r="H17" s="135">
        <f t="shared" si="1"/>
        <v>65.85597014925372</v>
      </c>
      <c r="I17" s="21">
        <v>2011.27</v>
      </c>
      <c r="J17" s="135">
        <f t="shared" si="2"/>
        <v>75.04738805970149</v>
      </c>
      <c r="K17" s="20">
        <f t="shared" si="3"/>
        <v>-380</v>
      </c>
      <c r="L17" s="20">
        <v>2300</v>
      </c>
      <c r="M17" s="110"/>
      <c r="N17" s="23">
        <v>1700</v>
      </c>
      <c r="O17" s="18"/>
      <c r="P17" s="23">
        <v>1000</v>
      </c>
      <c r="Q17" s="32"/>
      <c r="R17" s="23">
        <v>1000</v>
      </c>
    </row>
    <row r="18" spans="1:19" ht="12.75">
      <c r="A18" s="17"/>
      <c r="B18" s="17">
        <v>610611</v>
      </c>
      <c r="C18" s="172" t="s">
        <v>140</v>
      </c>
      <c r="D18" s="18"/>
      <c r="E18" s="19">
        <f t="shared" si="0"/>
        <v>58745.700000000004</v>
      </c>
      <c r="F18" s="20">
        <v>1950</v>
      </c>
      <c r="G18" s="25">
        <v>616.6</v>
      </c>
      <c r="H18" s="135">
        <f t="shared" si="1"/>
        <v>31.62051282051282</v>
      </c>
      <c r="I18" s="21">
        <v>1075.9</v>
      </c>
      <c r="J18" s="135">
        <f t="shared" si="2"/>
        <v>55.17435897435898</v>
      </c>
      <c r="K18" s="20">
        <f t="shared" si="3"/>
        <v>660</v>
      </c>
      <c r="L18" s="20">
        <v>2610</v>
      </c>
      <c r="M18" s="110"/>
      <c r="N18" s="23">
        <v>0</v>
      </c>
      <c r="O18" s="18"/>
      <c r="P18" s="23">
        <v>0</v>
      </c>
      <c r="Q18" s="32"/>
      <c r="R18" s="23">
        <v>0</v>
      </c>
      <c r="S18" s="138"/>
    </row>
    <row r="19" spans="1:19" ht="12.75">
      <c r="A19" s="17"/>
      <c r="B19" s="17">
        <v>610620</v>
      </c>
      <c r="C19" s="172" t="s">
        <v>141</v>
      </c>
      <c r="D19" s="18"/>
      <c r="E19" s="19">
        <f t="shared" si="0"/>
        <v>20786.940000000002</v>
      </c>
      <c r="F19" s="20">
        <v>690</v>
      </c>
      <c r="G19" s="25">
        <v>251.8</v>
      </c>
      <c r="H19" s="135">
        <f>G19/F19*100</f>
        <v>36.492753623188406</v>
      </c>
      <c r="I19" s="21">
        <v>401.17</v>
      </c>
      <c r="J19" s="135">
        <f t="shared" si="2"/>
        <v>58.140579710144934</v>
      </c>
      <c r="K19" s="20">
        <f>L19-F19</f>
        <v>245</v>
      </c>
      <c r="L19" s="20">
        <v>935</v>
      </c>
      <c r="M19" s="110"/>
      <c r="N19" s="23">
        <v>0</v>
      </c>
      <c r="O19" s="18"/>
      <c r="P19" s="23">
        <v>0</v>
      </c>
      <c r="Q19" s="32"/>
      <c r="R19" s="23">
        <v>0</v>
      </c>
      <c r="S19" s="138"/>
    </row>
    <row r="20" spans="1:18" ht="12.75">
      <c r="A20" s="17"/>
      <c r="B20" s="17">
        <v>610630</v>
      </c>
      <c r="C20" s="172" t="s">
        <v>82</v>
      </c>
      <c r="D20" s="18"/>
      <c r="E20" s="19">
        <f t="shared" si="0"/>
        <v>209375.7</v>
      </c>
      <c r="F20" s="20">
        <v>6950</v>
      </c>
      <c r="G20" s="25">
        <v>3776.37</v>
      </c>
      <c r="H20" s="135">
        <f t="shared" si="1"/>
        <v>54.33625899280575</v>
      </c>
      <c r="I20" s="21">
        <v>5434.94</v>
      </c>
      <c r="J20" s="135">
        <f t="shared" si="2"/>
        <v>78.20057553956833</v>
      </c>
      <c r="K20" s="20">
        <f>L20-F20</f>
        <v>550</v>
      </c>
      <c r="L20" s="20">
        <v>7500</v>
      </c>
      <c r="M20" s="110"/>
      <c r="N20" s="23">
        <v>0</v>
      </c>
      <c r="O20" s="18"/>
      <c r="P20" s="23">
        <v>0</v>
      </c>
      <c r="Q20" s="32"/>
      <c r="R20" s="23">
        <v>0</v>
      </c>
    </row>
    <row r="21" spans="1:18" ht="12.75">
      <c r="A21" s="17"/>
      <c r="B21" s="17">
        <v>610611</v>
      </c>
      <c r="C21" s="172" t="s">
        <v>137</v>
      </c>
      <c r="D21" s="18"/>
      <c r="E21" s="19">
        <f>F21*30.126</f>
        <v>0</v>
      </c>
      <c r="F21" s="20">
        <v>0</v>
      </c>
      <c r="G21" s="25">
        <v>0</v>
      </c>
      <c r="H21" s="135"/>
      <c r="I21" s="21">
        <v>0</v>
      </c>
      <c r="J21" s="135"/>
      <c r="K21" s="20">
        <v>0</v>
      </c>
      <c r="L21" s="20">
        <v>0</v>
      </c>
      <c r="M21" s="110"/>
      <c r="N21" s="23">
        <v>3700</v>
      </c>
      <c r="O21" s="18"/>
      <c r="P21" s="23">
        <v>3700</v>
      </c>
      <c r="Q21" s="32"/>
      <c r="R21" s="23">
        <v>3700</v>
      </c>
    </row>
    <row r="22" spans="1:18" ht="12.75">
      <c r="A22" s="17"/>
      <c r="B22" s="17">
        <v>610620</v>
      </c>
      <c r="C22" s="172" t="s">
        <v>138</v>
      </c>
      <c r="D22" s="18"/>
      <c r="E22" s="19">
        <f>F22*30.126</f>
        <v>0</v>
      </c>
      <c r="F22" s="20">
        <v>0</v>
      </c>
      <c r="G22" s="25">
        <v>0</v>
      </c>
      <c r="H22" s="135"/>
      <c r="I22" s="21">
        <v>0</v>
      </c>
      <c r="J22" s="135"/>
      <c r="K22" s="20">
        <v>0</v>
      </c>
      <c r="L22" s="20">
        <v>0</v>
      </c>
      <c r="M22" s="110"/>
      <c r="N22" s="23">
        <v>1300</v>
      </c>
      <c r="O22" s="18"/>
      <c r="P22" s="23">
        <v>1300</v>
      </c>
      <c r="Q22" s="32"/>
      <c r="R22" s="23">
        <v>1300</v>
      </c>
    </row>
    <row r="23" spans="1:18" ht="12.75">
      <c r="A23" s="17"/>
      <c r="B23" s="17">
        <v>610630</v>
      </c>
      <c r="C23" s="172" t="s">
        <v>139</v>
      </c>
      <c r="D23" s="18"/>
      <c r="E23" s="19">
        <f>F23*30.126</f>
        <v>0</v>
      </c>
      <c r="F23" s="20">
        <v>0</v>
      </c>
      <c r="G23" s="25">
        <v>0</v>
      </c>
      <c r="H23" s="135"/>
      <c r="I23" s="21">
        <v>0</v>
      </c>
      <c r="J23" s="135"/>
      <c r="K23" s="20">
        <v>0</v>
      </c>
      <c r="L23" s="20">
        <v>0</v>
      </c>
      <c r="M23" s="110"/>
      <c r="N23" s="23">
        <v>9000</v>
      </c>
      <c r="O23" s="18"/>
      <c r="P23" s="23">
        <v>9000</v>
      </c>
      <c r="Q23" s="32"/>
      <c r="R23" s="23">
        <v>9000</v>
      </c>
    </row>
    <row r="24" spans="1:18" ht="12.75">
      <c r="A24" s="17" t="s">
        <v>123</v>
      </c>
      <c r="B24" s="17">
        <v>6200</v>
      </c>
      <c r="C24" s="172" t="s">
        <v>125</v>
      </c>
      <c r="D24" s="18"/>
      <c r="E24" s="19">
        <f t="shared" si="0"/>
        <v>0</v>
      </c>
      <c r="F24" s="20">
        <v>0</v>
      </c>
      <c r="G24" s="25">
        <v>134.2</v>
      </c>
      <c r="H24" s="135"/>
      <c r="I24" s="21">
        <v>162.11</v>
      </c>
      <c r="J24" s="135"/>
      <c r="K24" s="20">
        <f>L24-F24</f>
        <v>200</v>
      </c>
      <c r="L24" s="20">
        <v>200</v>
      </c>
      <c r="M24" s="110"/>
      <c r="N24" s="23">
        <v>0</v>
      </c>
      <c r="O24" s="18"/>
      <c r="P24" s="23">
        <v>0</v>
      </c>
      <c r="Q24" s="32"/>
      <c r="R24" s="23">
        <v>0</v>
      </c>
    </row>
    <row r="25" spans="1:18" ht="12.75">
      <c r="A25" s="17"/>
      <c r="B25" s="17">
        <v>6300</v>
      </c>
      <c r="C25" s="172" t="s">
        <v>81</v>
      </c>
      <c r="D25" s="18"/>
      <c r="E25" s="19">
        <f t="shared" si="0"/>
        <v>5121.42</v>
      </c>
      <c r="F25" s="20">
        <v>170</v>
      </c>
      <c r="G25" s="25">
        <v>0</v>
      </c>
      <c r="H25" s="135">
        <f t="shared" si="1"/>
        <v>0</v>
      </c>
      <c r="I25" s="21">
        <v>0</v>
      </c>
      <c r="J25" s="135">
        <f t="shared" si="2"/>
        <v>0</v>
      </c>
      <c r="K25" s="20">
        <f>L25-F25</f>
        <v>-170</v>
      </c>
      <c r="L25" s="20">
        <v>0</v>
      </c>
      <c r="M25" s="110"/>
      <c r="N25" s="23">
        <v>0</v>
      </c>
      <c r="O25" s="18"/>
      <c r="P25" s="23">
        <v>0</v>
      </c>
      <c r="Q25" s="32"/>
      <c r="R25" s="23">
        <v>0</v>
      </c>
    </row>
    <row r="26" spans="1:19" ht="12.75">
      <c r="A26" s="17"/>
      <c r="B26" s="17">
        <v>640</v>
      </c>
      <c r="C26" s="172" t="s">
        <v>50</v>
      </c>
      <c r="D26" s="18"/>
      <c r="E26" s="19">
        <f t="shared" si="0"/>
        <v>268121.4</v>
      </c>
      <c r="F26" s="20">
        <v>8900</v>
      </c>
      <c r="G26" s="25">
        <v>3044.37</v>
      </c>
      <c r="H26" s="135">
        <f t="shared" si="1"/>
        <v>34.20640449438202</v>
      </c>
      <c r="I26" s="21">
        <v>4535.01</v>
      </c>
      <c r="J26" s="135">
        <f t="shared" si="2"/>
        <v>50.95516853932585</v>
      </c>
      <c r="K26" s="20">
        <f>L26-F26</f>
        <v>-1900</v>
      </c>
      <c r="L26" s="20">
        <v>7000</v>
      </c>
      <c r="M26" s="110"/>
      <c r="N26" s="23">
        <v>7000</v>
      </c>
      <c r="O26" s="18"/>
      <c r="P26" s="23">
        <v>7500</v>
      </c>
      <c r="Q26" s="32"/>
      <c r="R26" s="23">
        <v>8000</v>
      </c>
      <c r="S26" s="29"/>
    </row>
    <row r="27" spans="1:19" ht="12.75">
      <c r="A27" s="17"/>
      <c r="B27" s="17">
        <v>810</v>
      </c>
      <c r="C27" s="172" t="s">
        <v>51</v>
      </c>
      <c r="D27" s="18"/>
      <c r="E27" s="19">
        <f t="shared" si="0"/>
        <v>57239.4</v>
      </c>
      <c r="F27" s="20">
        <v>1900</v>
      </c>
      <c r="G27" s="25">
        <v>19.81</v>
      </c>
      <c r="H27" s="135">
        <f t="shared" si="1"/>
        <v>1.0426315789473684</v>
      </c>
      <c r="I27" s="21">
        <v>35.82</v>
      </c>
      <c r="J27" s="135">
        <f t="shared" si="2"/>
        <v>1.8852631578947368</v>
      </c>
      <c r="K27" s="20">
        <f aca="true" t="shared" si="4" ref="K27:K42">L27-F27</f>
        <v>-1730</v>
      </c>
      <c r="L27" s="20">
        <v>170</v>
      </c>
      <c r="M27" s="110"/>
      <c r="N27" s="23">
        <v>200</v>
      </c>
      <c r="O27" s="18"/>
      <c r="P27" s="23">
        <v>1000</v>
      </c>
      <c r="Q27" s="32"/>
      <c r="R27" s="23">
        <v>1000</v>
      </c>
      <c r="S27" s="29"/>
    </row>
    <row r="28" spans="1:20" ht="12.75">
      <c r="A28" s="17" t="s">
        <v>123</v>
      </c>
      <c r="B28" s="17">
        <v>8200</v>
      </c>
      <c r="C28" s="172" t="s">
        <v>126</v>
      </c>
      <c r="D28" s="18"/>
      <c r="E28" s="19">
        <v>0</v>
      </c>
      <c r="F28" s="20">
        <v>0</v>
      </c>
      <c r="G28" s="25">
        <v>27291.8</v>
      </c>
      <c r="H28" s="135"/>
      <c r="I28" s="21">
        <v>29511.5</v>
      </c>
      <c r="J28" s="135"/>
      <c r="K28" s="20">
        <f t="shared" si="4"/>
        <v>40710</v>
      </c>
      <c r="L28" s="20">
        <v>40710</v>
      </c>
      <c r="M28" s="110"/>
      <c r="N28" s="23">
        <v>60070</v>
      </c>
      <c r="O28" s="18"/>
      <c r="P28" s="20">
        <v>1500</v>
      </c>
      <c r="Q28" s="118"/>
      <c r="R28" s="20">
        <v>1500</v>
      </c>
      <c r="T28" s="29"/>
    </row>
    <row r="29" spans="1:18" ht="12.75">
      <c r="A29" s="17"/>
      <c r="B29" s="17">
        <v>8205</v>
      </c>
      <c r="C29" s="172" t="s">
        <v>52</v>
      </c>
      <c r="D29" s="18"/>
      <c r="E29" s="19">
        <f t="shared" si="0"/>
        <v>12050.4</v>
      </c>
      <c r="F29" s="20">
        <v>400</v>
      </c>
      <c r="G29" s="25">
        <v>108.65</v>
      </c>
      <c r="H29" s="135">
        <f t="shared" si="1"/>
        <v>27.1625</v>
      </c>
      <c r="I29" s="21">
        <v>108.65</v>
      </c>
      <c r="J29" s="135">
        <f t="shared" si="2"/>
        <v>27.1625</v>
      </c>
      <c r="K29" s="20">
        <f t="shared" si="4"/>
        <v>0</v>
      </c>
      <c r="L29" s="20">
        <v>400</v>
      </c>
      <c r="M29" s="110"/>
      <c r="N29" s="23">
        <v>400</v>
      </c>
      <c r="O29" s="18"/>
      <c r="P29" s="23">
        <v>400</v>
      </c>
      <c r="Q29" s="32"/>
      <c r="R29" s="23">
        <v>400</v>
      </c>
    </row>
    <row r="30" spans="1:21" s="29" customFormat="1" ht="12.75">
      <c r="A30" s="27"/>
      <c r="B30" s="24">
        <v>8209</v>
      </c>
      <c r="C30" s="173" t="s">
        <v>53</v>
      </c>
      <c r="D30" s="28"/>
      <c r="E30" s="19">
        <f t="shared" si="0"/>
        <v>491053.80000000005</v>
      </c>
      <c r="F30" s="20">
        <v>16300</v>
      </c>
      <c r="G30" s="25">
        <v>6405.88</v>
      </c>
      <c r="H30" s="135">
        <f t="shared" si="1"/>
        <v>39.299877300613495</v>
      </c>
      <c r="I30" s="21">
        <v>9217.86</v>
      </c>
      <c r="J30" s="135">
        <f t="shared" si="2"/>
        <v>56.551288343558284</v>
      </c>
      <c r="K30" s="20">
        <f t="shared" si="4"/>
        <v>-3800</v>
      </c>
      <c r="L30" s="20">
        <v>12500</v>
      </c>
      <c r="M30" s="111"/>
      <c r="N30" s="54">
        <v>10000</v>
      </c>
      <c r="O30" s="28"/>
      <c r="P30" s="20">
        <v>32800</v>
      </c>
      <c r="Q30" s="118"/>
      <c r="R30" s="20">
        <v>32800</v>
      </c>
      <c r="U30" s="30"/>
    </row>
    <row r="31" spans="1:18" ht="12.75">
      <c r="A31" s="17"/>
      <c r="B31" s="17">
        <v>830</v>
      </c>
      <c r="C31" s="172" t="s">
        <v>54</v>
      </c>
      <c r="D31" s="18"/>
      <c r="E31" s="19">
        <f t="shared" si="0"/>
        <v>4518.900000000001</v>
      </c>
      <c r="F31" s="20">
        <v>150</v>
      </c>
      <c r="G31" s="25">
        <v>124.13</v>
      </c>
      <c r="H31" s="135">
        <f t="shared" si="1"/>
        <v>82.75333333333333</v>
      </c>
      <c r="I31" s="21">
        <v>586.13</v>
      </c>
      <c r="J31" s="135">
        <f t="shared" si="2"/>
        <v>390.75333333333333</v>
      </c>
      <c r="K31" s="20">
        <f t="shared" si="4"/>
        <v>450</v>
      </c>
      <c r="L31" s="20">
        <v>600</v>
      </c>
      <c r="M31" s="110"/>
      <c r="N31" s="23">
        <v>300</v>
      </c>
      <c r="O31" s="18"/>
      <c r="P31" s="23">
        <v>150</v>
      </c>
      <c r="Q31" s="32"/>
      <c r="R31" s="23">
        <v>150</v>
      </c>
    </row>
    <row r="32" spans="1:18" ht="12.75">
      <c r="A32" s="17"/>
      <c r="B32" s="17">
        <v>830</v>
      </c>
      <c r="C32" s="172" t="s">
        <v>55</v>
      </c>
      <c r="D32" s="18"/>
      <c r="E32" s="19">
        <f t="shared" si="0"/>
        <v>137977.08000000002</v>
      </c>
      <c r="F32" s="20">
        <v>4580</v>
      </c>
      <c r="G32" s="25">
        <v>2089.7</v>
      </c>
      <c r="H32" s="135">
        <f t="shared" si="1"/>
        <v>45.626637554585145</v>
      </c>
      <c r="I32" s="21">
        <v>3174.31</v>
      </c>
      <c r="J32" s="135">
        <f t="shared" si="2"/>
        <v>69.30807860262009</v>
      </c>
      <c r="K32" s="20">
        <f t="shared" si="4"/>
        <v>0</v>
      </c>
      <c r="L32" s="20">
        <v>4580</v>
      </c>
      <c r="M32" s="110"/>
      <c r="N32" s="23">
        <v>4780</v>
      </c>
      <c r="O32" s="18"/>
      <c r="P32" s="23">
        <v>4780</v>
      </c>
      <c r="Q32" s="32"/>
      <c r="R32" s="23">
        <v>4780</v>
      </c>
    </row>
    <row r="33" spans="1:18" ht="12.75">
      <c r="A33" s="17"/>
      <c r="B33" s="17">
        <v>860</v>
      </c>
      <c r="C33" s="172" t="s">
        <v>56</v>
      </c>
      <c r="D33" s="18"/>
      <c r="E33" s="19">
        <f t="shared" si="0"/>
        <v>39163.8</v>
      </c>
      <c r="F33" s="20">
        <v>1300</v>
      </c>
      <c r="G33" s="25">
        <v>0</v>
      </c>
      <c r="H33" s="135">
        <f t="shared" si="1"/>
        <v>0</v>
      </c>
      <c r="I33" s="21">
        <v>233.83</v>
      </c>
      <c r="J33" s="135">
        <f t="shared" si="2"/>
        <v>17.986923076923077</v>
      </c>
      <c r="K33" s="20">
        <f t="shared" si="4"/>
        <v>-1060</v>
      </c>
      <c r="L33" s="20">
        <v>240</v>
      </c>
      <c r="M33" s="110"/>
      <c r="N33" s="23">
        <v>300</v>
      </c>
      <c r="O33" s="18"/>
      <c r="P33" s="23">
        <v>1300</v>
      </c>
      <c r="Q33" s="32"/>
      <c r="R33" s="23">
        <v>1300</v>
      </c>
    </row>
    <row r="34" spans="1:19" ht="12.75">
      <c r="A34" s="17"/>
      <c r="B34" s="17">
        <v>911610</v>
      </c>
      <c r="C34" s="172" t="s">
        <v>57</v>
      </c>
      <c r="D34" s="18"/>
      <c r="E34" s="19">
        <f t="shared" si="0"/>
        <v>525999.9600000001</v>
      </c>
      <c r="F34" s="20">
        <v>17460</v>
      </c>
      <c r="G34" s="25">
        <v>6264.12</v>
      </c>
      <c r="H34" s="135">
        <f t="shared" si="1"/>
        <v>35.87697594501718</v>
      </c>
      <c r="I34" s="21">
        <v>10102.68</v>
      </c>
      <c r="J34" s="135">
        <f t="shared" si="2"/>
        <v>57.86185567010309</v>
      </c>
      <c r="K34" s="20">
        <f t="shared" si="4"/>
        <v>-3860</v>
      </c>
      <c r="L34" s="20">
        <v>13600</v>
      </c>
      <c r="M34" s="110"/>
      <c r="N34" s="23">
        <v>14000</v>
      </c>
      <c r="O34" s="18"/>
      <c r="P34" s="23">
        <v>14000</v>
      </c>
      <c r="Q34" s="32"/>
      <c r="R34" s="23">
        <v>14000</v>
      </c>
      <c r="S34" s="138"/>
    </row>
    <row r="35" spans="1:19" ht="12.75">
      <c r="A35" s="17"/>
      <c r="B35" s="17">
        <v>911620</v>
      </c>
      <c r="C35" s="172" t="s">
        <v>58</v>
      </c>
      <c r="D35" s="18"/>
      <c r="E35" s="19">
        <f t="shared" si="0"/>
        <v>184069.86000000002</v>
      </c>
      <c r="F35" s="20">
        <v>6110</v>
      </c>
      <c r="G35" s="25">
        <v>2106.91</v>
      </c>
      <c r="H35" s="135">
        <f t="shared" si="1"/>
        <v>34.48297872340425</v>
      </c>
      <c r="I35" s="21">
        <v>3323.22</v>
      </c>
      <c r="J35" s="135">
        <f t="shared" si="2"/>
        <v>54.38985270049099</v>
      </c>
      <c r="K35" s="20">
        <f t="shared" si="4"/>
        <v>-1568</v>
      </c>
      <c r="L35" s="20">
        <v>4542</v>
      </c>
      <c r="M35" s="110"/>
      <c r="N35" s="23">
        <v>4900</v>
      </c>
      <c r="O35" s="18"/>
      <c r="P35" s="23">
        <v>4900</v>
      </c>
      <c r="Q35" s="32"/>
      <c r="R35" s="23">
        <v>4900</v>
      </c>
      <c r="S35" s="138"/>
    </row>
    <row r="36" spans="1:18" ht="12.75">
      <c r="A36" s="17"/>
      <c r="B36" s="17">
        <v>911630</v>
      </c>
      <c r="C36" s="172" t="s">
        <v>59</v>
      </c>
      <c r="D36" s="18"/>
      <c r="E36" s="19">
        <f t="shared" si="0"/>
        <v>301260</v>
      </c>
      <c r="F36" s="20">
        <v>10000</v>
      </c>
      <c r="G36" s="25">
        <v>1646.02</v>
      </c>
      <c r="H36" s="135">
        <f t="shared" si="1"/>
        <v>16.4602</v>
      </c>
      <c r="I36" s="21">
        <v>4297.71</v>
      </c>
      <c r="J36" s="135">
        <f t="shared" si="2"/>
        <v>42.9771</v>
      </c>
      <c r="K36" s="54">
        <f t="shared" si="4"/>
        <v>-4850</v>
      </c>
      <c r="L36" s="54">
        <v>5150</v>
      </c>
      <c r="M36" s="110"/>
      <c r="N36" s="23">
        <v>10500</v>
      </c>
      <c r="O36" s="18"/>
      <c r="P36" s="23">
        <v>5350</v>
      </c>
      <c r="Q36" s="32"/>
      <c r="R36" s="23">
        <v>5727</v>
      </c>
    </row>
    <row r="37" spans="1:19" ht="12.75">
      <c r="A37" s="17"/>
      <c r="B37" s="17">
        <v>9601611</v>
      </c>
      <c r="C37" s="172" t="s">
        <v>60</v>
      </c>
      <c r="D37" s="18"/>
      <c r="E37" s="19">
        <f t="shared" si="0"/>
        <v>585950.7000000001</v>
      </c>
      <c r="F37" s="20">
        <v>19450</v>
      </c>
      <c r="G37" s="25">
        <v>12650.69</v>
      </c>
      <c r="H37" s="135">
        <f t="shared" si="1"/>
        <v>65.04210796915167</v>
      </c>
      <c r="I37" s="21">
        <v>18446.99</v>
      </c>
      <c r="J37" s="135">
        <f t="shared" si="2"/>
        <v>94.84313624678664</v>
      </c>
      <c r="K37" s="20">
        <f t="shared" si="4"/>
        <v>2350</v>
      </c>
      <c r="L37" s="20">
        <v>21800</v>
      </c>
      <c r="M37" s="110"/>
      <c r="N37" s="23">
        <v>19270</v>
      </c>
      <c r="O37" s="18"/>
      <c r="P37" s="23">
        <v>19270</v>
      </c>
      <c r="Q37" s="32"/>
      <c r="R37" s="23">
        <v>19270</v>
      </c>
      <c r="S37" s="138"/>
    </row>
    <row r="38" spans="1:19" ht="12.75">
      <c r="A38" s="17"/>
      <c r="B38" s="17">
        <v>9601620</v>
      </c>
      <c r="C38" s="172" t="s">
        <v>61</v>
      </c>
      <c r="D38" s="18"/>
      <c r="E38" s="19">
        <f t="shared" si="0"/>
        <v>204856.80000000002</v>
      </c>
      <c r="F38" s="20">
        <v>6800</v>
      </c>
      <c r="G38" s="25">
        <v>3738.19</v>
      </c>
      <c r="H38" s="135">
        <f t="shared" si="1"/>
        <v>54.97338235294118</v>
      </c>
      <c r="I38" s="21">
        <v>5816.5</v>
      </c>
      <c r="J38" s="135">
        <f t="shared" si="2"/>
        <v>85.53676470588235</v>
      </c>
      <c r="K38" s="20">
        <f t="shared" si="4"/>
        <v>200</v>
      </c>
      <c r="L38" s="20">
        <v>7000</v>
      </c>
      <c r="M38" s="110"/>
      <c r="N38" s="23">
        <v>6810</v>
      </c>
      <c r="O38" s="18"/>
      <c r="P38" s="23">
        <v>6810</v>
      </c>
      <c r="Q38" s="32"/>
      <c r="R38" s="23">
        <v>6810</v>
      </c>
      <c r="S38" s="138"/>
    </row>
    <row r="39" spans="1:19" ht="12.75">
      <c r="A39" s="17"/>
      <c r="B39" s="17">
        <v>9601630</v>
      </c>
      <c r="C39" s="172" t="s">
        <v>62</v>
      </c>
      <c r="D39" s="18"/>
      <c r="E39" s="19">
        <f t="shared" si="0"/>
        <v>331386</v>
      </c>
      <c r="F39" s="20">
        <v>11000</v>
      </c>
      <c r="G39" s="25">
        <v>3094.68</v>
      </c>
      <c r="H39" s="135">
        <f t="shared" si="1"/>
        <v>28.133454545454544</v>
      </c>
      <c r="I39" s="21">
        <v>4817.32</v>
      </c>
      <c r="J39" s="135">
        <f t="shared" si="2"/>
        <v>43.79381818181818</v>
      </c>
      <c r="K39" s="20">
        <f t="shared" si="4"/>
        <v>-3000</v>
      </c>
      <c r="L39" s="20">
        <v>8000</v>
      </c>
      <c r="M39" s="110"/>
      <c r="N39" s="23">
        <v>8000</v>
      </c>
      <c r="O39" s="18"/>
      <c r="P39" s="23">
        <v>8000</v>
      </c>
      <c r="Q39" s="32"/>
      <c r="R39" s="23">
        <v>8000</v>
      </c>
      <c r="S39" s="29"/>
    </row>
    <row r="40" spans="1:19" ht="12.75">
      <c r="A40" s="17"/>
      <c r="B40" s="17">
        <v>912611</v>
      </c>
      <c r="C40" s="172" t="s">
        <v>63</v>
      </c>
      <c r="D40" s="18"/>
      <c r="E40" s="19">
        <f t="shared" si="0"/>
        <v>106043.52</v>
      </c>
      <c r="F40" s="20">
        <v>3520</v>
      </c>
      <c r="G40" s="25">
        <v>1476.05</v>
      </c>
      <c r="H40" s="135">
        <f t="shared" si="1"/>
        <v>41.93323863636363</v>
      </c>
      <c r="I40" s="21">
        <v>2316.23</v>
      </c>
      <c r="J40" s="135">
        <f t="shared" si="2"/>
        <v>65.80198863636365</v>
      </c>
      <c r="K40" s="20">
        <f t="shared" si="4"/>
        <v>-360</v>
      </c>
      <c r="L40" s="20">
        <v>3160</v>
      </c>
      <c r="M40" s="110"/>
      <c r="N40" s="23">
        <v>3350</v>
      </c>
      <c r="O40" s="18"/>
      <c r="P40" s="23">
        <v>3350</v>
      </c>
      <c r="Q40" s="32"/>
      <c r="R40" s="23">
        <v>3350</v>
      </c>
      <c r="S40" s="138"/>
    </row>
    <row r="41" spans="1:19" ht="12.75">
      <c r="A41" s="17"/>
      <c r="B41" s="17">
        <v>912620</v>
      </c>
      <c r="C41" s="172" t="s">
        <v>64</v>
      </c>
      <c r="D41" s="18"/>
      <c r="E41" s="19">
        <f t="shared" si="0"/>
        <v>37054.98</v>
      </c>
      <c r="F41" s="20">
        <v>1230</v>
      </c>
      <c r="G41" s="25">
        <v>509.07</v>
      </c>
      <c r="H41" s="135">
        <f t="shared" si="1"/>
        <v>41.387804878048776</v>
      </c>
      <c r="I41" s="21">
        <v>784.59</v>
      </c>
      <c r="J41" s="135">
        <f t="shared" si="2"/>
        <v>63.78780487804878</v>
      </c>
      <c r="K41" s="20">
        <f t="shared" si="4"/>
        <v>-150</v>
      </c>
      <c r="L41" s="20">
        <v>1080</v>
      </c>
      <c r="M41" s="110"/>
      <c r="N41" s="23">
        <v>1170</v>
      </c>
      <c r="O41" s="18"/>
      <c r="P41" s="23">
        <v>1170</v>
      </c>
      <c r="Q41" s="32"/>
      <c r="R41" s="23">
        <v>1170</v>
      </c>
      <c r="S41" s="138"/>
    </row>
    <row r="42" spans="1:18" ht="12.75">
      <c r="A42" s="17"/>
      <c r="B42" s="17">
        <v>912630</v>
      </c>
      <c r="C42" s="172" t="s">
        <v>65</v>
      </c>
      <c r="D42" s="18"/>
      <c r="E42" s="19">
        <f t="shared" si="0"/>
        <v>39465.060000000005</v>
      </c>
      <c r="F42" s="20">
        <v>1310</v>
      </c>
      <c r="G42" s="25">
        <v>240.16</v>
      </c>
      <c r="H42" s="135">
        <f t="shared" si="1"/>
        <v>18.332824427480915</v>
      </c>
      <c r="I42" s="21">
        <v>343.83</v>
      </c>
      <c r="J42" s="135">
        <f t="shared" si="2"/>
        <v>26.24656488549618</v>
      </c>
      <c r="K42" s="20">
        <f t="shared" si="4"/>
        <v>0</v>
      </c>
      <c r="L42" s="20">
        <v>1310</v>
      </c>
      <c r="M42" s="110"/>
      <c r="N42" s="23">
        <v>1210</v>
      </c>
      <c r="O42" s="18"/>
      <c r="P42" s="23">
        <v>1210</v>
      </c>
      <c r="Q42" s="32"/>
      <c r="R42" s="23">
        <v>1210</v>
      </c>
    </row>
    <row r="43" spans="1:19" ht="12.75">
      <c r="A43" s="17"/>
      <c r="B43" s="17">
        <v>912611</v>
      </c>
      <c r="C43" s="172" t="s">
        <v>66</v>
      </c>
      <c r="D43" s="18"/>
      <c r="E43" s="19">
        <f t="shared" si="0"/>
        <v>710973.6</v>
      </c>
      <c r="F43" s="20">
        <v>23600</v>
      </c>
      <c r="G43" s="25">
        <v>10699.34</v>
      </c>
      <c r="H43" s="135">
        <f t="shared" si="1"/>
        <v>45.33618644067797</v>
      </c>
      <c r="I43" s="21">
        <v>17603.54</v>
      </c>
      <c r="J43" s="135">
        <f t="shared" si="2"/>
        <v>74.59127118644068</v>
      </c>
      <c r="K43" s="20">
        <f aca="true" t="shared" si="5" ref="K43:K51">L43-F43</f>
        <v>3325</v>
      </c>
      <c r="L43" s="20">
        <v>26925</v>
      </c>
      <c r="M43" s="110"/>
      <c r="N43" s="23">
        <v>23750</v>
      </c>
      <c r="O43" s="18"/>
      <c r="P43" s="23">
        <v>23750</v>
      </c>
      <c r="Q43" s="32"/>
      <c r="R43" s="23">
        <v>23750</v>
      </c>
      <c r="S43" s="138"/>
    </row>
    <row r="44" spans="1:19" ht="12.75">
      <c r="A44" s="17"/>
      <c r="B44" s="17">
        <v>912620</v>
      </c>
      <c r="C44" s="172" t="s">
        <v>67</v>
      </c>
      <c r="D44" s="18"/>
      <c r="E44" s="19">
        <f t="shared" si="0"/>
        <v>248840.76</v>
      </c>
      <c r="F44" s="20">
        <v>8260</v>
      </c>
      <c r="G44" s="25">
        <v>3531.36</v>
      </c>
      <c r="H44" s="135">
        <f t="shared" si="1"/>
        <v>42.75254237288136</v>
      </c>
      <c r="I44" s="21">
        <v>5647.54</v>
      </c>
      <c r="J44" s="135">
        <f t="shared" si="2"/>
        <v>68.37215496368039</v>
      </c>
      <c r="K44" s="20">
        <f t="shared" si="5"/>
        <v>1162</v>
      </c>
      <c r="L44" s="20">
        <v>9422</v>
      </c>
      <c r="M44" s="110"/>
      <c r="N44" s="23">
        <v>8300</v>
      </c>
      <c r="O44" s="18"/>
      <c r="P44" s="23">
        <v>8300</v>
      </c>
      <c r="Q44" s="32"/>
      <c r="R44" s="23">
        <v>8300</v>
      </c>
      <c r="S44" s="138"/>
    </row>
    <row r="45" spans="1:19" ht="12.75">
      <c r="A45" s="17"/>
      <c r="B45" s="17">
        <v>912630</v>
      </c>
      <c r="C45" s="172" t="s">
        <v>68</v>
      </c>
      <c r="D45" s="18"/>
      <c r="E45" s="19">
        <f t="shared" si="0"/>
        <v>62059.560000000005</v>
      </c>
      <c r="F45" s="20">
        <v>2060</v>
      </c>
      <c r="G45" s="25">
        <v>6223.58</v>
      </c>
      <c r="H45" s="135">
        <f t="shared" si="1"/>
        <v>302.1155339805825</v>
      </c>
      <c r="I45" s="21">
        <v>7344.93</v>
      </c>
      <c r="J45" s="135">
        <f t="shared" si="2"/>
        <v>356.55</v>
      </c>
      <c r="K45" s="20">
        <f t="shared" si="5"/>
        <v>12170</v>
      </c>
      <c r="L45" s="20">
        <v>14230</v>
      </c>
      <c r="M45" s="110"/>
      <c r="N45" s="23">
        <v>13816</v>
      </c>
      <c r="O45" s="18"/>
      <c r="P45" s="23">
        <v>13816</v>
      </c>
      <c r="Q45" s="32"/>
      <c r="R45" s="23">
        <v>13816</v>
      </c>
      <c r="S45" s="29"/>
    </row>
    <row r="46" spans="1:37" ht="12.75">
      <c r="A46" s="17"/>
      <c r="B46" s="17">
        <v>912630</v>
      </c>
      <c r="C46" s="172" t="s">
        <v>69</v>
      </c>
      <c r="D46" s="18"/>
      <c r="E46" s="19">
        <f t="shared" si="0"/>
        <v>25004.58</v>
      </c>
      <c r="F46" s="20">
        <v>830</v>
      </c>
      <c r="G46" s="25">
        <v>0</v>
      </c>
      <c r="H46" s="135">
        <f t="shared" si="1"/>
        <v>0</v>
      </c>
      <c r="I46" s="21">
        <v>0</v>
      </c>
      <c r="J46" s="135">
        <f t="shared" si="2"/>
        <v>0</v>
      </c>
      <c r="K46" s="44">
        <f t="shared" si="5"/>
        <v>-830</v>
      </c>
      <c r="L46" s="20">
        <v>0</v>
      </c>
      <c r="M46" s="110"/>
      <c r="N46" s="23">
        <v>830</v>
      </c>
      <c r="O46" s="18"/>
      <c r="P46" s="23">
        <v>830</v>
      </c>
      <c r="Q46" s="32"/>
      <c r="R46" s="23">
        <v>830</v>
      </c>
      <c r="W46" s="30"/>
      <c r="X46" s="30"/>
      <c r="Y46" s="30"/>
      <c r="Z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8" ht="12.75">
      <c r="A47" s="17"/>
      <c r="B47" s="17">
        <v>10202642</v>
      </c>
      <c r="C47" s="172" t="s">
        <v>167</v>
      </c>
      <c r="D47" s="18"/>
      <c r="E47" s="19">
        <f t="shared" si="0"/>
        <v>20184.420000000002</v>
      </c>
      <c r="F47" s="20">
        <v>670</v>
      </c>
      <c r="G47" s="25">
        <v>364.25</v>
      </c>
      <c r="H47" s="135">
        <f t="shared" si="1"/>
        <v>54.365671641791046</v>
      </c>
      <c r="I47" s="21">
        <v>579.85</v>
      </c>
      <c r="J47" s="135">
        <f t="shared" si="2"/>
        <v>86.54477611940298</v>
      </c>
      <c r="K47" s="20">
        <f t="shared" si="5"/>
        <v>231</v>
      </c>
      <c r="L47" s="20">
        <v>901</v>
      </c>
      <c r="M47" s="110"/>
      <c r="N47" s="23">
        <v>800</v>
      </c>
      <c r="O47" s="18"/>
      <c r="P47" s="23">
        <v>800</v>
      </c>
      <c r="Q47" s="32"/>
      <c r="R47" s="23">
        <v>800</v>
      </c>
      <c r="W47" s="30"/>
      <c r="X47" s="30"/>
      <c r="Y47" s="30"/>
      <c r="Z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9" ht="12.75">
      <c r="A48" s="17"/>
      <c r="B48" s="17">
        <v>10404642</v>
      </c>
      <c r="C48" s="172" t="s">
        <v>70</v>
      </c>
      <c r="D48" s="18"/>
      <c r="E48" s="19">
        <f t="shared" si="0"/>
        <v>30126</v>
      </c>
      <c r="F48" s="20">
        <v>1000</v>
      </c>
      <c r="G48" s="25">
        <v>265.63</v>
      </c>
      <c r="H48" s="135">
        <f t="shared" si="1"/>
        <v>26.563</v>
      </c>
      <c r="I48" s="21">
        <v>265.63</v>
      </c>
      <c r="J48" s="135">
        <f t="shared" si="2"/>
        <v>26.563</v>
      </c>
      <c r="K48" s="20">
        <f t="shared" si="5"/>
        <v>-300</v>
      </c>
      <c r="L48" s="20">
        <v>700</v>
      </c>
      <c r="M48" s="110"/>
      <c r="N48" s="23">
        <v>700</v>
      </c>
      <c r="O48" s="18"/>
      <c r="P48" s="23">
        <v>700</v>
      </c>
      <c r="Q48" s="32"/>
      <c r="R48" s="23">
        <v>700</v>
      </c>
      <c r="W48" s="30"/>
      <c r="X48" s="30"/>
      <c r="Y48" s="30"/>
      <c r="Z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41" s="29" customFormat="1" ht="12.75">
      <c r="A49" s="27"/>
      <c r="B49" s="24">
        <v>10121642</v>
      </c>
      <c r="C49" s="173" t="s">
        <v>106</v>
      </c>
      <c r="D49" s="28"/>
      <c r="E49" s="19">
        <f t="shared" si="0"/>
        <v>90378</v>
      </c>
      <c r="F49" s="20">
        <v>3000</v>
      </c>
      <c r="G49" s="25">
        <v>0</v>
      </c>
      <c r="H49" s="135">
        <f t="shared" si="1"/>
        <v>0</v>
      </c>
      <c r="I49" s="21">
        <v>0</v>
      </c>
      <c r="J49" s="135">
        <f t="shared" si="2"/>
        <v>0</v>
      </c>
      <c r="K49" s="20">
        <f t="shared" si="5"/>
        <v>-3000</v>
      </c>
      <c r="L49" s="20">
        <v>0</v>
      </c>
      <c r="M49" s="111"/>
      <c r="N49" s="20">
        <v>3000</v>
      </c>
      <c r="O49" s="28"/>
      <c r="P49" s="20">
        <v>3000</v>
      </c>
      <c r="Q49" s="119"/>
      <c r="R49" s="20">
        <v>3000</v>
      </c>
      <c r="V49" s="50"/>
      <c r="W49" s="30"/>
      <c r="X49" s="30"/>
      <c r="Y49" s="30"/>
      <c r="Z49" s="30"/>
      <c r="AA49" s="50"/>
      <c r="AB49" s="3"/>
      <c r="AC49" s="52"/>
      <c r="AD49" s="52"/>
      <c r="AE49" s="53"/>
      <c r="AF49" s="52"/>
      <c r="AG49" s="52"/>
      <c r="AH49" s="52"/>
      <c r="AI49" s="52"/>
      <c r="AJ49" s="53"/>
      <c r="AK49" s="52"/>
      <c r="AL49" s="52"/>
      <c r="AM49" s="52"/>
      <c r="AN49" s="52"/>
      <c r="AO49" s="53"/>
    </row>
    <row r="50" spans="1:41" ht="12.75">
      <c r="A50" s="17"/>
      <c r="B50" s="17">
        <v>170651002</v>
      </c>
      <c r="C50" s="172" t="s">
        <v>71</v>
      </c>
      <c r="D50" s="18"/>
      <c r="E50" s="19">
        <f t="shared" si="0"/>
        <v>343978.668</v>
      </c>
      <c r="F50" s="20">
        <v>11418</v>
      </c>
      <c r="G50" s="25">
        <v>5466.46</v>
      </c>
      <c r="H50" s="135">
        <f t="shared" si="1"/>
        <v>47.87581012436504</v>
      </c>
      <c r="I50" s="21">
        <v>8184.97</v>
      </c>
      <c r="J50" s="135">
        <f t="shared" si="2"/>
        <v>71.68479593624103</v>
      </c>
      <c r="K50" s="44">
        <f t="shared" si="5"/>
        <v>0</v>
      </c>
      <c r="L50" s="20">
        <v>11418</v>
      </c>
      <c r="M50" s="110"/>
      <c r="N50" s="23">
        <v>11274</v>
      </c>
      <c r="O50" s="18"/>
      <c r="P50" s="23">
        <v>10350</v>
      </c>
      <c r="Q50" s="32"/>
      <c r="R50" s="23">
        <v>9950</v>
      </c>
      <c r="V50" s="50"/>
      <c r="W50" s="30"/>
      <c r="X50" s="30"/>
      <c r="Y50" s="30"/>
      <c r="Z50" s="30"/>
      <c r="AA50" s="50"/>
      <c r="AB50" s="50"/>
      <c r="AC50" s="30"/>
      <c r="AD50" s="30"/>
      <c r="AE50" s="30"/>
      <c r="AF50" s="30"/>
      <c r="AG50" s="50"/>
      <c r="AH50" s="30"/>
      <c r="AI50" s="30"/>
      <c r="AJ50" s="30"/>
      <c r="AK50" s="30"/>
      <c r="AL50" s="50"/>
      <c r="AO50" s="50"/>
    </row>
    <row r="51" spans="1:41" ht="12.75">
      <c r="A51" s="17"/>
      <c r="B51" s="17">
        <v>1700651002</v>
      </c>
      <c r="C51" s="172" t="s">
        <v>130</v>
      </c>
      <c r="D51" s="18"/>
      <c r="E51" s="19">
        <v>0</v>
      </c>
      <c r="F51" s="20">
        <v>0</v>
      </c>
      <c r="G51" s="25">
        <v>0</v>
      </c>
      <c r="H51" s="135">
        <v>0</v>
      </c>
      <c r="I51" s="21">
        <v>147.97</v>
      </c>
      <c r="J51" s="135"/>
      <c r="K51" s="44">
        <f t="shared" si="5"/>
        <v>260</v>
      </c>
      <c r="L51" s="20">
        <v>260</v>
      </c>
      <c r="M51" s="110"/>
      <c r="N51" s="23">
        <v>600</v>
      </c>
      <c r="O51" s="18"/>
      <c r="P51" s="23">
        <v>0</v>
      </c>
      <c r="Q51" s="32"/>
      <c r="R51" s="23">
        <v>0</v>
      </c>
      <c r="V51" s="50"/>
      <c r="W51" s="30"/>
      <c r="X51" s="30"/>
      <c r="Y51" s="30"/>
      <c r="Z51" s="30"/>
      <c r="AA51" s="50"/>
      <c r="AB51" s="50"/>
      <c r="AC51" s="30"/>
      <c r="AD51" s="30"/>
      <c r="AE51" s="30"/>
      <c r="AF51" s="30"/>
      <c r="AG51" s="50"/>
      <c r="AH51" s="30"/>
      <c r="AI51" s="30"/>
      <c r="AJ51" s="30"/>
      <c r="AK51" s="30"/>
      <c r="AL51" s="50"/>
      <c r="AO51" s="50"/>
    </row>
    <row r="52" spans="1:41" s="7" customFormat="1" ht="12.75">
      <c r="A52" s="23"/>
      <c r="B52" s="23"/>
      <c r="C52" s="175" t="s">
        <v>72</v>
      </c>
      <c r="D52" s="32"/>
      <c r="E52" s="33">
        <f>SUM(E8:E50)</f>
        <v>8712378.947999999</v>
      </c>
      <c r="F52" s="20">
        <f>SUM(F8:F51)</f>
        <v>289198</v>
      </c>
      <c r="G52" s="34">
        <f>SUM(G8:G51)</f>
        <v>152444.03999999998</v>
      </c>
      <c r="H52" s="136">
        <f t="shared" si="1"/>
        <v>52.7126881928644</v>
      </c>
      <c r="I52" s="97">
        <f>SUM(I8:I51)</f>
        <v>213850.51</v>
      </c>
      <c r="J52" s="136">
        <f t="shared" si="2"/>
        <v>73.94605426040292</v>
      </c>
      <c r="K52" s="44">
        <f>SUM(K8:K51)</f>
        <v>49360</v>
      </c>
      <c r="L52" s="20">
        <f>SUM(L8:L51)</f>
        <v>338558</v>
      </c>
      <c r="M52" s="113"/>
      <c r="N52" s="23">
        <f>SUM(N8:N51)</f>
        <v>327780</v>
      </c>
      <c r="O52" s="32"/>
      <c r="P52" s="23">
        <f>SUM(P8:P51)</f>
        <v>290186</v>
      </c>
      <c r="Q52" s="32"/>
      <c r="R52" s="23">
        <f>SUM(R8:R51)</f>
        <v>290663</v>
      </c>
      <c r="V52" s="50"/>
      <c r="W52" s="30"/>
      <c r="X52" s="30"/>
      <c r="Y52" s="3"/>
      <c r="Z52" s="3"/>
      <c r="AA52" s="50"/>
      <c r="AB52" s="50"/>
      <c r="AC52" s="30"/>
      <c r="AD52" s="30"/>
      <c r="AE52" s="30"/>
      <c r="AF52" s="30"/>
      <c r="AG52" s="50"/>
      <c r="AH52" s="30"/>
      <c r="AI52" s="30"/>
      <c r="AJ52" s="30"/>
      <c r="AK52" s="30"/>
      <c r="AL52" s="50"/>
      <c r="AM52" s="3"/>
      <c r="AN52" s="3"/>
      <c r="AO52" s="50"/>
    </row>
    <row r="53" spans="1:41" s="7" customFormat="1" ht="12.75">
      <c r="A53" s="9"/>
      <c r="B53" s="9"/>
      <c r="C53" s="176"/>
      <c r="D53" s="46"/>
      <c r="E53" s="193"/>
      <c r="F53" s="16"/>
      <c r="G53" s="194"/>
      <c r="H53" s="195"/>
      <c r="I53" s="196"/>
      <c r="J53" s="195"/>
      <c r="K53" s="16"/>
      <c r="L53" s="16"/>
      <c r="M53" s="46"/>
      <c r="N53" s="46"/>
      <c r="O53" s="46"/>
      <c r="P53" s="46"/>
      <c r="Q53" s="46"/>
      <c r="R53" s="46"/>
      <c r="V53" s="50"/>
      <c r="W53" s="30"/>
      <c r="X53" s="30"/>
      <c r="Y53" s="3"/>
      <c r="Z53" s="3"/>
      <c r="AA53" s="50"/>
      <c r="AB53" s="50"/>
      <c r="AC53" s="30"/>
      <c r="AD53" s="30"/>
      <c r="AE53" s="30"/>
      <c r="AF53" s="30"/>
      <c r="AG53" s="50"/>
      <c r="AH53" s="30"/>
      <c r="AI53" s="30"/>
      <c r="AJ53" s="30"/>
      <c r="AK53" s="30"/>
      <c r="AL53" s="50"/>
      <c r="AM53" s="3"/>
      <c r="AN53" s="3"/>
      <c r="AO53" s="50"/>
    </row>
    <row r="54" spans="2:41" s="7" customFormat="1" ht="12.75">
      <c r="B54" s="9"/>
      <c r="C54" s="176"/>
      <c r="D54" s="46"/>
      <c r="E54" s="35"/>
      <c r="F54" s="16"/>
      <c r="G54" s="16"/>
      <c r="H54" s="16"/>
      <c r="I54" s="16"/>
      <c r="J54" s="16"/>
      <c r="K54" s="16"/>
      <c r="L54" s="16"/>
      <c r="M54" s="46"/>
      <c r="N54" s="9"/>
      <c r="O54" s="46"/>
      <c r="Q54" s="46"/>
      <c r="R54" s="64"/>
      <c r="V54" s="50"/>
      <c r="W54" s="30"/>
      <c r="X54" s="30"/>
      <c r="Y54" s="3"/>
      <c r="Z54" s="3"/>
      <c r="AA54" s="50"/>
      <c r="AB54" s="50"/>
      <c r="AC54" s="30"/>
      <c r="AD54" s="30"/>
      <c r="AE54" s="30"/>
      <c r="AF54" s="30"/>
      <c r="AG54" s="50"/>
      <c r="AH54" s="3"/>
      <c r="AI54" s="3"/>
      <c r="AJ54" s="30"/>
      <c r="AK54" s="30"/>
      <c r="AL54" s="50"/>
      <c r="AM54" s="3"/>
      <c r="AN54" s="3"/>
      <c r="AO54" s="50"/>
    </row>
    <row r="55" spans="3:41" ht="12.75">
      <c r="C55" s="177" t="s">
        <v>73</v>
      </c>
      <c r="E55" s="36"/>
      <c r="F55" s="37"/>
      <c r="G55" s="30"/>
      <c r="H55" s="30"/>
      <c r="I55" s="30"/>
      <c r="J55" s="30"/>
      <c r="K55" s="37"/>
      <c r="L55" s="37"/>
      <c r="R55" s="49"/>
      <c r="V55" s="50"/>
      <c r="W55" s="30"/>
      <c r="X55" s="30"/>
      <c r="AA55" s="50"/>
      <c r="AB55" s="50"/>
      <c r="AC55" s="30"/>
      <c r="AD55" s="30"/>
      <c r="AE55" s="30"/>
      <c r="AF55" s="30"/>
      <c r="AG55" s="50"/>
      <c r="AJ55" s="30"/>
      <c r="AK55" s="30"/>
      <c r="AL55" s="50"/>
      <c r="AO55" s="50"/>
    </row>
    <row r="56" spans="1:33" ht="12.75">
      <c r="A56" s="17"/>
      <c r="B56" s="17">
        <v>451</v>
      </c>
      <c r="C56" s="172" t="s">
        <v>74</v>
      </c>
      <c r="D56" s="18"/>
      <c r="E56" s="19">
        <f aca="true" t="shared" si="6" ref="E56:E72">F56*30.126</f>
        <v>195819</v>
      </c>
      <c r="F56" s="20">
        <v>6500</v>
      </c>
      <c r="G56" s="25">
        <v>0</v>
      </c>
      <c r="H56" s="135">
        <f aca="true" t="shared" si="7" ref="H56:H74">G56/F56*100</f>
        <v>0</v>
      </c>
      <c r="I56" s="21">
        <v>0</v>
      </c>
      <c r="J56" s="135">
        <f aca="true" t="shared" si="8" ref="J56:J74">I56/F56*100</f>
        <v>0</v>
      </c>
      <c r="K56" s="54">
        <f aca="true" t="shared" si="9" ref="K56:K68">L56-F56</f>
        <v>-6500</v>
      </c>
      <c r="L56" s="54">
        <v>0</v>
      </c>
      <c r="M56" s="110"/>
      <c r="N56" s="20">
        <v>0</v>
      </c>
      <c r="O56" s="31"/>
      <c r="P56" s="20">
        <v>0</v>
      </c>
      <c r="Q56" s="118"/>
      <c r="R56" s="20">
        <v>0</v>
      </c>
      <c r="V56" s="50"/>
      <c r="W56" s="30"/>
      <c r="X56" s="30"/>
      <c r="AA56" s="50"/>
      <c r="AB56" s="50"/>
      <c r="AC56" s="30"/>
      <c r="AD56" s="30"/>
      <c r="AE56" s="30"/>
      <c r="AF56" s="30"/>
      <c r="AG56" s="30"/>
    </row>
    <row r="57" spans="1:41" s="29" customFormat="1" ht="12.75">
      <c r="A57" s="27"/>
      <c r="B57" s="24">
        <v>510</v>
      </c>
      <c r="C57" s="173" t="s">
        <v>102</v>
      </c>
      <c r="D57" s="28"/>
      <c r="E57" s="19">
        <f t="shared" si="6"/>
        <v>0</v>
      </c>
      <c r="F57" s="20">
        <v>0</v>
      </c>
      <c r="G57" s="25">
        <v>65.83</v>
      </c>
      <c r="H57" s="135"/>
      <c r="I57" s="21">
        <v>65.83</v>
      </c>
      <c r="J57" s="135"/>
      <c r="K57" s="54">
        <f t="shared" si="9"/>
        <v>66</v>
      </c>
      <c r="L57" s="54">
        <v>66</v>
      </c>
      <c r="M57" s="112"/>
      <c r="N57" s="20">
        <v>0</v>
      </c>
      <c r="O57" s="31"/>
      <c r="P57" s="20">
        <v>0</v>
      </c>
      <c r="Q57" s="118"/>
      <c r="R57" s="20">
        <v>0</v>
      </c>
      <c r="V57" s="50"/>
      <c r="W57" s="30"/>
      <c r="X57" s="30"/>
      <c r="Y57" s="3"/>
      <c r="Z57" s="3"/>
      <c r="AA57" s="50"/>
      <c r="AB57" s="50"/>
      <c r="AC57" s="30"/>
      <c r="AD57" s="30"/>
      <c r="AE57" s="30"/>
      <c r="AF57" s="30"/>
      <c r="AG57" s="30"/>
      <c r="AH57" s="3"/>
      <c r="AI57" s="3"/>
      <c r="AJ57" s="3"/>
      <c r="AK57" s="3"/>
      <c r="AL57" s="3"/>
      <c r="AM57" s="3"/>
      <c r="AN57" s="3"/>
      <c r="AO57" s="3"/>
    </row>
    <row r="58" spans="1:40" s="29" customFormat="1" ht="12.75">
      <c r="A58" s="27"/>
      <c r="B58" s="24">
        <v>510</v>
      </c>
      <c r="C58" s="173" t="s">
        <v>115</v>
      </c>
      <c r="D58" s="28"/>
      <c r="E58" s="19">
        <f t="shared" si="6"/>
        <v>8027072.7</v>
      </c>
      <c r="F58" s="20">
        <v>266450</v>
      </c>
      <c r="G58" s="25">
        <v>0</v>
      </c>
      <c r="H58" s="135">
        <f t="shared" si="7"/>
        <v>0</v>
      </c>
      <c r="I58" s="21">
        <v>0</v>
      </c>
      <c r="J58" s="135">
        <f t="shared" si="8"/>
        <v>0</v>
      </c>
      <c r="K58" s="54">
        <f t="shared" si="9"/>
        <v>-266450</v>
      </c>
      <c r="L58" s="54">
        <v>0</v>
      </c>
      <c r="M58" s="112"/>
      <c r="N58" s="20">
        <v>0</v>
      </c>
      <c r="O58" s="31"/>
      <c r="P58" s="20">
        <v>0</v>
      </c>
      <c r="Q58" s="118"/>
      <c r="R58" s="20">
        <v>0</v>
      </c>
      <c r="V58" s="50"/>
      <c r="W58" s="30"/>
      <c r="X58" s="30"/>
      <c r="AA58" s="50"/>
      <c r="AB58" s="50"/>
      <c r="AC58" s="30"/>
      <c r="AD58" s="30"/>
      <c r="AE58" s="30"/>
      <c r="AF58" s="30"/>
      <c r="AG58" s="30"/>
      <c r="AH58" s="3"/>
      <c r="AI58" s="3"/>
      <c r="AJ58" s="3"/>
      <c r="AK58" s="3"/>
      <c r="AL58" s="3"/>
      <c r="AM58" s="3"/>
      <c r="AN58" s="3"/>
    </row>
    <row r="59" spans="1:40" s="29" customFormat="1" ht="12.75">
      <c r="A59" s="27"/>
      <c r="B59" s="24">
        <v>520</v>
      </c>
      <c r="C59" s="173" t="s">
        <v>170</v>
      </c>
      <c r="D59" s="28"/>
      <c r="E59" s="19"/>
      <c r="F59" s="20">
        <v>0</v>
      </c>
      <c r="G59" s="25"/>
      <c r="H59" s="135"/>
      <c r="I59" s="21">
        <v>0</v>
      </c>
      <c r="J59" s="135"/>
      <c r="K59" s="54">
        <f t="shared" si="9"/>
        <v>0</v>
      </c>
      <c r="L59" s="54">
        <v>0</v>
      </c>
      <c r="M59" s="112"/>
      <c r="N59" s="20">
        <v>9750</v>
      </c>
      <c r="O59" s="31"/>
      <c r="P59" s="20">
        <v>3500</v>
      </c>
      <c r="Q59" s="118"/>
      <c r="R59" s="20">
        <v>3000</v>
      </c>
      <c r="V59" s="50"/>
      <c r="W59" s="30"/>
      <c r="X59" s="30"/>
      <c r="AA59" s="50"/>
      <c r="AB59" s="50"/>
      <c r="AC59" s="30"/>
      <c r="AD59" s="30"/>
      <c r="AE59" s="30"/>
      <c r="AF59" s="30"/>
      <c r="AG59" s="30"/>
      <c r="AH59" s="3"/>
      <c r="AI59" s="3"/>
      <c r="AJ59" s="3"/>
      <c r="AK59" s="3"/>
      <c r="AL59" s="3"/>
      <c r="AM59" s="3"/>
      <c r="AN59" s="3"/>
    </row>
    <row r="60" spans="1:41" ht="12.75">
      <c r="A60" s="17"/>
      <c r="B60" s="24">
        <v>520</v>
      </c>
      <c r="C60" s="173" t="s">
        <v>105</v>
      </c>
      <c r="D60" s="18"/>
      <c r="E60" s="19">
        <f t="shared" si="6"/>
        <v>120504</v>
      </c>
      <c r="F60" s="20">
        <v>4000</v>
      </c>
      <c r="G60" s="25">
        <v>5057.44</v>
      </c>
      <c r="H60" s="135">
        <f t="shared" si="7"/>
        <v>126.43599999999999</v>
      </c>
      <c r="I60" s="21">
        <v>5057.44</v>
      </c>
      <c r="J60" s="135">
        <f t="shared" si="8"/>
        <v>126.43599999999999</v>
      </c>
      <c r="K60" s="54">
        <f t="shared" si="9"/>
        <v>1500</v>
      </c>
      <c r="L60" s="20">
        <v>5500</v>
      </c>
      <c r="M60" s="110"/>
      <c r="N60" s="20">
        <v>0</v>
      </c>
      <c r="O60" s="31"/>
      <c r="P60" s="20">
        <v>0</v>
      </c>
      <c r="Q60" s="118"/>
      <c r="R60" s="20">
        <v>0</v>
      </c>
      <c r="V60" s="50"/>
      <c r="W60" s="30"/>
      <c r="X60" s="30"/>
      <c r="Y60" s="29"/>
      <c r="Z60" s="29"/>
      <c r="AA60" s="50"/>
      <c r="AB60" s="50"/>
      <c r="AC60" s="30"/>
      <c r="AD60" s="30"/>
      <c r="AE60" s="30"/>
      <c r="AF60" s="30"/>
      <c r="AG60" s="30"/>
      <c r="AH60" s="29"/>
      <c r="AI60" s="29"/>
      <c r="AJ60" s="29"/>
      <c r="AK60" s="29"/>
      <c r="AL60" s="29"/>
      <c r="AM60" s="29"/>
      <c r="AN60" s="29"/>
      <c r="AO60" s="29"/>
    </row>
    <row r="61" spans="1:40" ht="12.75">
      <c r="A61" s="17"/>
      <c r="B61" s="24">
        <v>6300</v>
      </c>
      <c r="C61" s="173" t="s">
        <v>136</v>
      </c>
      <c r="D61" s="18"/>
      <c r="E61" s="19">
        <f t="shared" si="6"/>
        <v>0</v>
      </c>
      <c r="F61" s="20">
        <v>0</v>
      </c>
      <c r="G61" s="25">
        <v>932.96</v>
      </c>
      <c r="H61" s="135"/>
      <c r="I61" s="21">
        <v>3019.88</v>
      </c>
      <c r="J61" s="135"/>
      <c r="K61" s="54">
        <f t="shared" si="9"/>
        <v>3300</v>
      </c>
      <c r="L61" s="20">
        <v>3300</v>
      </c>
      <c r="M61" s="110"/>
      <c r="N61" s="20">
        <v>0</v>
      </c>
      <c r="O61" s="31"/>
      <c r="P61" s="20">
        <v>0</v>
      </c>
      <c r="Q61" s="118"/>
      <c r="R61" s="20">
        <v>0</v>
      </c>
      <c r="V61" s="50"/>
      <c r="W61" s="7"/>
      <c r="X61" s="7"/>
      <c r="Y61" s="7"/>
      <c r="Z61" s="7"/>
      <c r="AA61" s="50"/>
      <c r="AB61" s="50"/>
      <c r="AC61" s="30"/>
      <c r="AD61" s="30"/>
      <c r="AE61" s="30"/>
      <c r="AF61" s="30"/>
      <c r="AG61" s="30"/>
      <c r="AH61" s="29"/>
      <c r="AI61" s="29"/>
      <c r="AJ61" s="29"/>
      <c r="AK61" s="29"/>
      <c r="AL61" s="29"/>
      <c r="AM61" s="29"/>
      <c r="AN61" s="29"/>
    </row>
    <row r="62" spans="1:40" ht="12.75">
      <c r="A62" s="17"/>
      <c r="B62" s="24">
        <v>610700</v>
      </c>
      <c r="C62" s="173" t="s">
        <v>87</v>
      </c>
      <c r="D62" s="18"/>
      <c r="E62" s="19">
        <f t="shared" si="6"/>
        <v>23451343.692</v>
      </c>
      <c r="F62" s="20">
        <v>778442</v>
      </c>
      <c r="G62" s="25">
        <v>271824.25</v>
      </c>
      <c r="H62" s="135">
        <f t="shared" si="7"/>
        <v>34.91901130720079</v>
      </c>
      <c r="I62" s="21">
        <v>526506.38</v>
      </c>
      <c r="J62" s="135">
        <f t="shared" si="8"/>
        <v>67.6359163560034</v>
      </c>
      <c r="K62" s="54">
        <f t="shared" si="9"/>
        <v>-156132</v>
      </c>
      <c r="L62" s="20">
        <v>622310</v>
      </c>
      <c r="M62" s="110"/>
      <c r="N62" s="20">
        <v>0</v>
      </c>
      <c r="O62" s="31"/>
      <c r="P62" s="20">
        <v>0</v>
      </c>
      <c r="Q62" s="118"/>
      <c r="R62" s="20">
        <v>0</v>
      </c>
      <c r="S62" s="29"/>
      <c r="AB62" s="50"/>
      <c r="AC62" s="49"/>
      <c r="AD62" s="49"/>
      <c r="AE62" s="30"/>
      <c r="AF62" s="30"/>
      <c r="AG62" s="30"/>
      <c r="AH62" s="7"/>
      <c r="AI62" s="7"/>
      <c r="AJ62" s="7"/>
      <c r="AK62" s="7"/>
      <c r="AL62" s="7"/>
      <c r="AM62" s="7"/>
      <c r="AN62" s="7"/>
    </row>
    <row r="63" spans="1:29" ht="12.75">
      <c r="A63" s="17"/>
      <c r="B63" s="24">
        <v>620700</v>
      </c>
      <c r="C63" s="173" t="s">
        <v>88</v>
      </c>
      <c r="D63" s="18"/>
      <c r="E63" s="19">
        <f t="shared" si="6"/>
        <v>1506300</v>
      </c>
      <c r="F63" s="20">
        <v>50000</v>
      </c>
      <c r="G63" s="25">
        <v>68057.91</v>
      </c>
      <c r="H63" s="135">
        <f t="shared" si="7"/>
        <v>136.11581999999999</v>
      </c>
      <c r="I63" s="21">
        <v>181849.27</v>
      </c>
      <c r="J63" s="135">
        <f t="shared" si="8"/>
        <v>363.69854</v>
      </c>
      <c r="K63" s="54">
        <f t="shared" si="9"/>
        <v>170260</v>
      </c>
      <c r="L63" s="20">
        <v>220260</v>
      </c>
      <c r="M63" s="110"/>
      <c r="N63" s="20">
        <v>59730</v>
      </c>
      <c r="O63" s="31"/>
      <c r="P63" s="20">
        <v>0</v>
      </c>
      <c r="Q63" s="118"/>
      <c r="R63" s="20">
        <v>0</v>
      </c>
      <c r="S63" s="29"/>
      <c r="AC63" s="51"/>
    </row>
    <row r="64" spans="1:18" ht="12.75">
      <c r="A64" s="17"/>
      <c r="B64" s="24">
        <v>620700</v>
      </c>
      <c r="C64" s="173" t="s">
        <v>89</v>
      </c>
      <c r="D64" s="18"/>
      <c r="E64" s="19">
        <f t="shared" si="6"/>
        <v>15055378.122000001</v>
      </c>
      <c r="F64" s="20">
        <v>499747</v>
      </c>
      <c r="G64" s="25">
        <v>6492</v>
      </c>
      <c r="H64" s="135">
        <f t="shared" si="7"/>
        <v>1.2990573230054407</v>
      </c>
      <c r="I64" s="21">
        <v>6492</v>
      </c>
      <c r="J64" s="135">
        <f t="shared" si="8"/>
        <v>1.2990573230054407</v>
      </c>
      <c r="K64" s="54">
        <f t="shared" si="9"/>
        <v>-493247</v>
      </c>
      <c r="L64" s="54">
        <v>6500</v>
      </c>
      <c r="M64" s="110"/>
      <c r="N64" s="23">
        <v>524734</v>
      </c>
      <c r="O64" s="18"/>
      <c r="P64" s="23">
        <v>0</v>
      </c>
      <c r="Q64" s="32"/>
      <c r="R64" s="23">
        <v>0</v>
      </c>
    </row>
    <row r="65" spans="1:18" ht="12.75">
      <c r="A65" s="17"/>
      <c r="B65" s="24">
        <v>6400</v>
      </c>
      <c r="C65" s="173" t="s">
        <v>145</v>
      </c>
      <c r="D65" s="18"/>
      <c r="E65" s="19">
        <v>0</v>
      </c>
      <c r="F65" s="20">
        <v>0</v>
      </c>
      <c r="G65" s="25">
        <v>0</v>
      </c>
      <c r="H65" s="135"/>
      <c r="I65" s="21">
        <v>0</v>
      </c>
      <c r="J65" s="135"/>
      <c r="K65" s="54">
        <f t="shared" si="9"/>
        <v>0</v>
      </c>
      <c r="L65" s="54">
        <v>0</v>
      </c>
      <c r="M65" s="110"/>
      <c r="N65" s="20">
        <v>4000</v>
      </c>
      <c r="O65" s="18"/>
      <c r="P65" s="23">
        <v>0</v>
      </c>
      <c r="Q65" s="32">
        <v>0</v>
      </c>
      <c r="R65" s="23">
        <v>0</v>
      </c>
    </row>
    <row r="66" spans="1:18" ht="12.75">
      <c r="A66" s="17" t="s">
        <v>123</v>
      </c>
      <c r="B66" s="24">
        <v>8100</v>
      </c>
      <c r="C66" s="173" t="s">
        <v>159</v>
      </c>
      <c r="D66" s="18"/>
      <c r="E66" s="19">
        <v>0</v>
      </c>
      <c r="F66" s="20">
        <v>0</v>
      </c>
      <c r="G66" s="25">
        <v>0</v>
      </c>
      <c r="H66" s="135"/>
      <c r="I66" s="21">
        <v>39832.7</v>
      </c>
      <c r="J66" s="135"/>
      <c r="K66" s="54">
        <f t="shared" si="9"/>
        <v>39833</v>
      </c>
      <c r="L66" s="20">
        <v>39833</v>
      </c>
      <c r="M66" s="110"/>
      <c r="N66" s="23">
        <v>0</v>
      </c>
      <c r="O66" s="18"/>
      <c r="P66" s="23">
        <v>0</v>
      </c>
      <c r="Q66" s="32"/>
      <c r="R66" s="23">
        <v>0</v>
      </c>
    </row>
    <row r="67" spans="1:18" ht="12.75">
      <c r="A67" s="17"/>
      <c r="B67" s="24">
        <v>8100</v>
      </c>
      <c r="C67" s="173" t="s">
        <v>148</v>
      </c>
      <c r="D67" s="18"/>
      <c r="E67" s="19">
        <f>F67*30.126</f>
        <v>640990.902</v>
      </c>
      <c r="F67" s="20">
        <v>21277</v>
      </c>
      <c r="G67" s="25">
        <v>0</v>
      </c>
      <c r="H67" s="135">
        <f t="shared" si="7"/>
        <v>0</v>
      </c>
      <c r="I67" s="21">
        <v>0</v>
      </c>
      <c r="J67" s="135">
        <f t="shared" si="8"/>
        <v>0</v>
      </c>
      <c r="K67" s="54">
        <f t="shared" si="9"/>
        <v>-21277</v>
      </c>
      <c r="L67" s="20">
        <v>0</v>
      </c>
      <c r="M67" s="110"/>
      <c r="N67" s="23">
        <v>32146</v>
      </c>
      <c r="O67" s="18"/>
      <c r="P67" s="23">
        <v>0</v>
      </c>
      <c r="Q67" s="32"/>
      <c r="R67" s="23">
        <v>0</v>
      </c>
    </row>
    <row r="68" spans="1:18" ht="12.75">
      <c r="A68" s="17"/>
      <c r="B68" s="24">
        <v>8200</v>
      </c>
      <c r="C68" s="173" t="s">
        <v>90</v>
      </c>
      <c r="D68" s="18"/>
      <c r="E68" s="19">
        <f t="shared" si="6"/>
        <v>2108820</v>
      </c>
      <c r="F68" s="20">
        <v>70000</v>
      </c>
      <c r="G68" s="25">
        <v>0</v>
      </c>
      <c r="H68" s="135">
        <f t="shared" si="7"/>
        <v>0</v>
      </c>
      <c r="I68" s="21">
        <v>0</v>
      </c>
      <c r="J68" s="135">
        <f t="shared" si="8"/>
        <v>0</v>
      </c>
      <c r="K68" s="54">
        <f t="shared" si="9"/>
        <v>-70000</v>
      </c>
      <c r="L68" s="20">
        <v>0</v>
      </c>
      <c r="M68" s="110"/>
      <c r="N68" s="23">
        <v>0</v>
      </c>
      <c r="O68" s="18"/>
      <c r="P68" s="23">
        <v>0</v>
      </c>
      <c r="Q68" s="32"/>
      <c r="R68" s="23">
        <v>0</v>
      </c>
    </row>
    <row r="69" spans="1:18" ht="12.75">
      <c r="A69" s="17"/>
      <c r="B69" s="24">
        <v>8200</v>
      </c>
      <c r="C69" s="173" t="s">
        <v>146</v>
      </c>
      <c r="D69" s="18"/>
      <c r="E69" s="19">
        <v>0</v>
      </c>
      <c r="F69" s="20">
        <v>0</v>
      </c>
      <c r="G69" s="25">
        <v>0</v>
      </c>
      <c r="H69" s="135">
        <v>0</v>
      </c>
      <c r="I69" s="21">
        <v>0</v>
      </c>
      <c r="J69" s="135"/>
      <c r="K69" s="54">
        <v>0</v>
      </c>
      <c r="L69" s="20">
        <v>0</v>
      </c>
      <c r="M69" s="110"/>
      <c r="N69" s="23">
        <v>18404</v>
      </c>
      <c r="O69" s="18"/>
      <c r="P69" s="23">
        <v>0</v>
      </c>
      <c r="Q69" s="32"/>
      <c r="R69" s="23">
        <v>0</v>
      </c>
    </row>
    <row r="70" spans="1:18" ht="12.75">
      <c r="A70" s="17" t="s">
        <v>123</v>
      </c>
      <c r="B70" s="24">
        <v>8209</v>
      </c>
      <c r="C70" s="173" t="s">
        <v>160</v>
      </c>
      <c r="D70" s="18"/>
      <c r="E70" s="19">
        <v>0</v>
      </c>
      <c r="F70" s="20">
        <v>0</v>
      </c>
      <c r="G70" s="25">
        <v>0</v>
      </c>
      <c r="H70" s="135"/>
      <c r="I70" s="21">
        <v>12590</v>
      </c>
      <c r="J70" s="135"/>
      <c r="K70" s="54">
        <f>L70-F70</f>
        <v>12590</v>
      </c>
      <c r="L70" s="20">
        <v>12590</v>
      </c>
      <c r="M70" s="110"/>
      <c r="N70" s="23">
        <v>0</v>
      </c>
      <c r="O70" s="18"/>
      <c r="P70" s="23">
        <v>0</v>
      </c>
      <c r="Q70" s="32"/>
      <c r="R70" s="23">
        <v>0</v>
      </c>
    </row>
    <row r="71" spans="1:41" ht="12.75">
      <c r="A71" s="17"/>
      <c r="B71" s="24">
        <v>9121</v>
      </c>
      <c r="C71" s="174" t="s">
        <v>75</v>
      </c>
      <c r="D71" s="18"/>
      <c r="E71" s="19">
        <f t="shared" si="6"/>
        <v>6041166.78</v>
      </c>
      <c r="F71" s="20">
        <v>200530</v>
      </c>
      <c r="G71" s="25">
        <v>0</v>
      </c>
      <c r="H71" s="135">
        <f t="shared" si="7"/>
        <v>0</v>
      </c>
      <c r="I71" s="21">
        <v>0</v>
      </c>
      <c r="J71" s="135">
        <f t="shared" si="8"/>
        <v>0</v>
      </c>
      <c r="K71" s="54">
        <f>L71-F71</f>
        <v>-135133</v>
      </c>
      <c r="L71" s="20">
        <v>65397</v>
      </c>
      <c r="M71" s="112"/>
      <c r="N71" s="20">
        <v>125106</v>
      </c>
      <c r="O71" s="31"/>
      <c r="P71" s="23">
        <v>0</v>
      </c>
      <c r="Q71" s="32"/>
      <c r="R71" s="23">
        <v>0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1:41" ht="12.75">
      <c r="A72" s="17"/>
      <c r="B72" s="24">
        <v>9121</v>
      </c>
      <c r="C72" s="174" t="s">
        <v>174</v>
      </c>
      <c r="D72" s="18"/>
      <c r="E72" s="19">
        <f t="shared" si="6"/>
        <v>1313101.962</v>
      </c>
      <c r="F72" s="20">
        <v>43587</v>
      </c>
      <c r="G72" s="25">
        <v>0</v>
      </c>
      <c r="H72" s="135">
        <f t="shared" si="7"/>
        <v>0</v>
      </c>
      <c r="I72" s="21">
        <v>0</v>
      </c>
      <c r="J72" s="135">
        <f t="shared" si="8"/>
        <v>0</v>
      </c>
      <c r="K72" s="54">
        <f>L72-F72</f>
        <v>-39887</v>
      </c>
      <c r="L72" s="20">
        <v>3700</v>
      </c>
      <c r="M72" s="112"/>
      <c r="N72" s="20">
        <v>6300</v>
      </c>
      <c r="O72" s="31"/>
      <c r="P72" s="23">
        <v>0</v>
      </c>
      <c r="Q72" s="32"/>
      <c r="R72" s="23">
        <v>0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</row>
    <row r="73" spans="1:41" ht="12.75">
      <c r="A73" s="17"/>
      <c r="B73" s="24">
        <v>1116</v>
      </c>
      <c r="C73" s="173" t="s">
        <v>147</v>
      </c>
      <c r="D73" s="18"/>
      <c r="E73" s="19">
        <v>0</v>
      </c>
      <c r="F73" s="20">
        <v>0</v>
      </c>
      <c r="G73" s="25">
        <v>0</v>
      </c>
      <c r="H73" s="135">
        <v>0</v>
      </c>
      <c r="I73" s="21">
        <v>0</v>
      </c>
      <c r="J73" s="135"/>
      <c r="K73" s="54">
        <v>0</v>
      </c>
      <c r="L73" s="20">
        <v>0</v>
      </c>
      <c r="M73" s="112"/>
      <c r="N73" s="20">
        <v>20000</v>
      </c>
      <c r="O73" s="31"/>
      <c r="P73" s="20">
        <v>0</v>
      </c>
      <c r="Q73" s="118"/>
      <c r="R73" s="20">
        <v>0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</row>
    <row r="74" spans="1:18" s="7" customFormat="1" ht="12.75">
      <c r="A74" s="23"/>
      <c r="B74" s="17"/>
      <c r="C74" s="175" t="s">
        <v>76</v>
      </c>
      <c r="D74" s="32"/>
      <c r="E74" s="115">
        <f>SUM(E56:E72)</f>
        <v>58460497.158</v>
      </c>
      <c r="F74" s="20">
        <f>SUM(F56:F73)</f>
        <v>1940533</v>
      </c>
      <c r="G74" s="34">
        <f>SUM(G56:G73)</f>
        <v>352430.39</v>
      </c>
      <c r="H74" s="136">
        <f t="shared" si="7"/>
        <v>18.161525209826372</v>
      </c>
      <c r="I74" s="97">
        <f>SUM(I56:I73)</f>
        <v>775413.5</v>
      </c>
      <c r="J74" s="136">
        <f t="shared" si="8"/>
        <v>39.95878967273425</v>
      </c>
      <c r="K74" s="54">
        <f>SUM(K56:K72)</f>
        <v>-961077</v>
      </c>
      <c r="L74" s="20">
        <f>SUM(L56:L73)</f>
        <v>979456</v>
      </c>
      <c r="M74" s="113"/>
      <c r="N74" s="23">
        <f>SUM(N56:N73)</f>
        <v>800170</v>
      </c>
      <c r="O74" s="32"/>
      <c r="P74" s="23">
        <f>SUM(P56:P73)</f>
        <v>3500</v>
      </c>
      <c r="Q74" s="32"/>
      <c r="R74" s="23">
        <f>SUM(R56:R73)</f>
        <v>3000</v>
      </c>
    </row>
    <row r="75" spans="1:18" s="7" customFormat="1" ht="12.75">
      <c r="A75" s="9"/>
      <c r="B75" s="10"/>
      <c r="C75" s="176"/>
      <c r="D75" s="46"/>
      <c r="E75" s="197"/>
      <c r="F75" s="16"/>
      <c r="G75" s="194"/>
      <c r="H75" s="195"/>
      <c r="I75" s="196"/>
      <c r="J75" s="195"/>
      <c r="K75" s="198"/>
      <c r="L75" s="16"/>
      <c r="M75" s="46"/>
      <c r="N75" s="9"/>
      <c r="O75" s="46"/>
      <c r="P75" s="9"/>
      <c r="Q75" s="46"/>
      <c r="R75" s="9"/>
    </row>
    <row r="76" spans="2:18" s="7" customFormat="1" ht="12.75">
      <c r="B76" s="10"/>
      <c r="C76" s="176"/>
      <c r="D76" s="46"/>
      <c r="E76" s="35"/>
      <c r="F76" s="16"/>
      <c r="G76" s="16"/>
      <c r="H76" s="16"/>
      <c r="I76" s="16"/>
      <c r="J76" s="16"/>
      <c r="K76" s="16"/>
      <c r="L76" s="16"/>
      <c r="M76" s="46"/>
      <c r="N76" s="9"/>
      <c r="O76" s="46"/>
      <c r="Q76" s="46"/>
      <c r="R76" s="64"/>
    </row>
    <row r="77" spans="3:18" ht="12.75">
      <c r="C77" s="177" t="s">
        <v>77</v>
      </c>
      <c r="E77" s="36"/>
      <c r="F77" s="37"/>
      <c r="G77" s="30"/>
      <c r="H77" s="30"/>
      <c r="I77" s="30"/>
      <c r="J77" s="30"/>
      <c r="K77" s="37"/>
      <c r="L77" s="37"/>
      <c r="R77" s="49"/>
    </row>
    <row r="78" spans="1:18" ht="12.75">
      <c r="A78" s="17"/>
      <c r="B78" s="17">
        <v>1700</v>
      </c>
      <c r="C78" s="172" t="s">
        <v>78</v>
      </c>
      <c r="D78" s="18"/>
      <c r="E78" s="19">
        <f>F78*30.126</f>
        <v>1031875.7520000001</v>
      </c>
      <c r="F78" s="20">
        <v>34252</v>
      </c>
      <c r="G78" s="24">
        <v>17093.45</v>
      </c>
      <c r="H78" s="135">
        <f>G78/F78*100</f>
        <v>49.90496905290202</v>
      </c>
      <c r="I78" s="21">
        <v>25622.54</v>
      </c>
      <c r="J78" s="135">
        <f>I78/F78*100</f>
        <v>74.8059675347425</v>
      </c>
      <c r="K78" s="54">
        <f>L78-F78</f>
        <v>0</v>
      </c>
      <c r="L78" s="20">
        <v>34252</v>
      </c>
      <c r="M78" s="110"/>
      <c r="N78" s="23">
        <v>34400</v>
      </c>
      <c r="O78" s="18"/>
      <c r="P78" s="23">
        <v>34740</v>
      </c>
      <c r="Q78" s="18"/>
      <c r="R78" s="23">
        <v>35160</v>
      </c>
    </row>
    <row r="79" spans="1:18" ht="12.75">
      <c r="A79" s="17"/>
      <c r="B79" s="204">
        <v>451</v>
      </c>
      <c r="C79" s="172" t="s">
        <v>155</v>
      </c>
      <c r="D79" s="18"/>
      <c r="E79" s="19">
        <v>0</v>
      </c>
      <c r="F79" s="20">
        <v>0</v>
      </c>
      <c r="G79" s="24">
        <v>0</v>
      </c>
      <c r="H79" s="135"/>
      <c r="I79" s="21">
        <v>0</v>
      </c>
      <c r="J79" s="135"/>
      <c r="K79" s="115">
        <f>L79-F79</f>
        <v>38000</v>
      </c>
      <c r="L79" s="20">
        <v>38000</v>
      </c>
      <c r="M79" s="110"/>
      <c r="N79" s="23">
        <v>0</v>
      </c>
      <c r="O79" s="18"/>
      <c r="P79" s="23">
        <v>0</v>
      </c>
      <c r="Q79" s="18"/>
      <c r="R79" s="23">
        <v>0</v>
      </c>
    </row>
    <row r="80" spans="1:19" ht="12.75">
      <c r="A80" s="17"/>
      <c r="B80" s="17">
        <v>1700</v>
      </c>
      <c r="C80" s="172" t="s">
        <v>131</v>
      </c>
      <c r="D80" s="18"/>
      <c r="E80" s="19">
        <v>0</v>
      </c>
      <c r="F80" s="20">
        <v>0</v>
      </c>
      <c r="G80" s="24">
        <v>0</v>
      </c>
      <c r="H80" s="135"/>
      <c r="I80" s="21">
        <v>0</v>
      </c>
      <c r="J80" s="135"/>
      <c r="K80" s="115">
        <f>L80-F80</f>
        <v>29044</v>
      </c>
      <c r="L80" s="20">
        <v>29044</v>
      </c>
      <c r="M80" s="110"/>
      <c r="N80" s="23">
        <v>82609</v>
      </c>
      <c r="O80" s="18"/>
      <c r="P80" s="23">
        <v>0</v>
      </c>
      <c r="Q80" s="18"/>
      <c r="R80" s="23">
        <v>0</v>
      </c>
      <c r="S80" s="29"/>
    </row>
    <row r="81" spans="1:18" s="7" customFormat="1" ht="12.75">
      <c r="A81" s="23"/>
      <c r="B81" s="17"/>
      <c r="C81" s="175" t="s">
        <v>79</v>
      </c>
      <c r="D81" s="32"/>
      <c r="E81" s="19">
        <f>F81*30.126</f>
        <v>1031875.7520000001</v>
      </c>
      <c r="F81" s="20">
        <f>SUM(F77:F78)</f>
        <v>34252</v>
      </c>
      <c r="G81" s="20">
        <f>SUM(G78)</f>
        <v>17093.45</v>
      </c>
      <c r="H81" s="136">
        <f>G81/F81*100</f>
        <v>49.90496905290202</v>
      </c>
      <c r="I81" s="97">
        <f>SUM(I78:I80)</f>
        <v>25622.54</v>
      </c>
      <c r="J81" s="192">
        <f>I81/F81*100</f>
        <v>74.8059675347425</v>
      </c>
      <c r="K81" s="44">
        <f>SUM(K78:K80)</f>
        <v>67044</v>
      </c>
      <c r="L81" s="20">
        <f>SUM(L78:L80)</f>
        <v>101296</v>
      </c>
      <c r="M81" s="113"/>
      <c r="N81" s="23">
        <f>SUM(N78:N80)</f>
        <v>117009</v>
      </c>
      <c r="O81" s="32"/>
      <c r="P81" s="23">
        <f>SUM(P78:P80)</f>
        <v>34740</v>
      </c>
      <c r="Q81" s="32"/>
      <c r="R81" s="23">
        <f>SUM(R78:R80)</f>
        <v>35160</v>
      </c>
    </row>
    <row r="82" spans="2:18" ht="12.75">
      <c r="B82" s="9"/>
      <c r="E82" s="36"/>
      <c r="F82" s="37"/>
      <c r="G82" s="30"/>
      <c r="H82" s="134"/>
      <c r="I82" s="30"/>
      <c r="J82" s="134"/>
      <c r="K82" s="210"/>
      <c r="L82" s="37"/>
      <c r="R82" s="49"/>
    </row>
    <row r="83" spans="2:18" s="7" customFormat="1" ht="12.75">
      <c r="B83" s="3"/>
      <c r="C83" s="175" t="s">
        <v>80</v>
      </c>
      <c r="D83" s="32"/>
      <c r="E83" s="54">
        <f>E52+E74+E81</f>
        <v>68204751.85800001</v>
      </c>
      <c r="F83" s="20">
        <f>F52+F74+F81</f>
        <v>2263983</v>
      </c>
      <c r="G83" s="34">
        <f>G52+G74+G81</f>
        <v>521967.88</v>
      </c>
      <c r="H83" s="136">
        <f>G83/F83*100</f>
        <v>23.055291492913156</v>
      </c>
      <c r="I83" s="34">
        <f>I52+I74+I81</f>
        <v>1014886.55</v>
      </c>
      <c r="J83" s="136">
        <f>I83/F83*100</f>
        <v>44.827481036739236</v>
      </c>
      <c r="K83" s="44">
        <f>K52+K74+K81</f>
        <v>-844673</v>
      </c>
      <c r="L83" s="20">
        <f>L52+L74+L81</f>
        <v>1419310</v>
      </c>
      <c r="M83" s="113"/>
      <c r="N83" s="33">
        <f>N52+N74+N81</f>
        <v>1244959</v>
      </c>
      <c r="O83" s="32"/>
      <c r="P83" s="20">
        <f>P52+P74+P81</f>
        <v>328426</v>
      </c>
      <c r="Q83" s="32"/>
      <c r="R83" s="54">
        <f>R52+R74+R81</f>
        <v>328823</v>
      </c>
    </row>
    <row r="84" spans="2:6" ht="12.75">
      <c r="B84" s="127"/>
      <c r="F84" s="7"/>
    </row>
    <row r="85" ht="12.75">
      <c r="F85" s="7"/>
    </row>
    <row r="86" spans="1:24" ht="12.75">
      <c r="A86" s="3" t="s">
        <v>123</v>
      </c>
      <c r="B86" s="127" t="s">
        <v>129</v>
      </c>
      <c r="W86" s="127"/>
      <c r="X86" s="127"/>
    </row>
    <row r="89" spans="7:35" ht="12.75">
      <c r="G89" s="7"/>
      <c r="AB89" s="7"/>
      <c r="AC89" s="7"/>
      <c r="AD89" s="38"/>
      <c r="AE89" s="7"/>
      <c r="AF89" s="38"/>
      <c r="AH89" s="38"/>
      <c r="AI89" s="7"/>
    </row>
    <row r="90" spans="24:35" ht="12.75">
      <c r="X90" s="7"/>
      <c r="AB90" s="7"/>
      <c r="AC90" s="7"/>
      <c r="AD90" s="38"/>
      <c r="AE90" s="7"/>
      <c r="AF90" s="38"/>
      <c r="AH90" s="38"/>
      <c r="AI90" s="7"/>
    </row>
    <row r="91" spans="28:35" ht="12.75">
      <c r="AB91" s="7"/>
      <c r="AC91" s="7"/>
      <c r="AD91" s="38"/>
      <c r="AE91" s="7"/>
      <c r="AF91" s="38"/>
      <c r="AH91" s="38"/>
      <c r="AI91" s="7"/>
    </row>
    <row r="92" spans="28:35" ht="12.75">
      <c r="AB92" s="7"/>
      <c r="AC92" s="7"/>
      <c r="AD92" s="38"/>
      <c r="AE92" s="7"/>
      <c r="AF92" s="38"/>
      <c r="AH92" s="38"/>
      <c r="AI92" s="7"/>
    </row>
    <row r="93" spans="28:35" ht="12.75">
      <c r="AB93" s="7"/>
      <c r="AC93" s="7"/>
      <c r="AD93" s="38"/>
      <c r="AE93" s="7"/>
      <c r="AF93" s="38"/>
      <c r="AH93" s="38"/>
      <c r="AI93" s="7"/>
    </row>
    <row r="94" spans="28:35" ht="12.75">
      <c r="AB94" s="7"/>
      <c r="AC94" s="7"/>
      <c r="AD94" s="38"/>
      <c r="AE94" s="7"/>
      <c r="AF94" s="38"/>
      <c r="AH94" s="38"/>
      <c r="AI94" s="7"/>
    </row>
    <row r="95" spans="28:35" ht="12.75">
      <c r="AB95" s="7"/>
      <c r="AC95" s="7"/>
      <c r="AD95" s="38"/>
      <c r="AE95" s="7"/>
      <c r="AF95" s="38"/>
      <c r="AH95" s="38"/>
      <c r="AI95" s="7"/>
    </row>
    <row r="96" spans="28:35" ht="12.75">
      <c r="AB96" s="7"/>
      <c r="AC96" s="7"/>
      <c r="AD96" s="38"/>
      <c r="AE96" s="7"/>
      <c r="AF96" s="38"/>
      <c r="AH96" s="38"/>
      <c r="AI96" s="7"/>
    </row>
    <row r="97" spans="28:35" ht="12.75">
      <c r="AB97" s="7"/>
      <c r="AC97" s="7"/>
      <c r="AD97" s="38"/>
      <c r="AE97" s="7"/>
      <c r="AF97" s="38"/>
      <c r="AH97" s="38"/>
      <c r="AI97" s="7"/>
    </row>
    <row r="98" spans="28:35" ht="12.75">
      <c r="AB98" s="7"/>
      <c r="AC98" s="7"/>
      <c r="AD98" s="38"/>
      <c r="AE98" s="7"/>
      <c r="AF98" s="38"/>
      <c r="AH98" s="38"/>
      <c r="AI98" s="7"/>
    </row>
    <row r="99" spans="28:35" ht="12.75">
      <c r="AB99" s="7"/>
      <c r="AC99" s="7"/>
      <c r="AD99" s="38"/>
      <c r="AE99" s="7"/>
      <c r="AF99" s="38"/>
      <c r="AH99" s="38"/>
      <c r="AI99" s="7"/>
    </row>
    <row r="100" spans="28:35" ht="12.75">
      <c r="AB100" s="7"/>
      <c r="AC100" s="7"/>
      <c r="AD100" s="38"/>
      <c r="AE100" s="7"/>
      <c r="AF100" s="38"/>
      <c r="AH100" s="38"/>
      <c r="AI100" s="7"/>
    </row>
    <row r="101" spans="28:35" ht="12.75">
      <c r="AB101" s="7"/>
      <c r="AC101" s="7"/>
      <c r="AD101" s="38"/>
      <c r="AE101" s="7"/>
      <c r="AF101" s="38"/>
      <c r="AH101" s="38"/>
      <c r="AI101" s="7"/>
    </row>
    <row r="102" spans="28:35" ht="12.75">
      <c r="AB102" s="7"/>
      <c r="AC102" s="7"/>
      <c r="AD102" s="38"/>
      <c r="AE102" s="7"/>
      <c r="AF102" s="38"/>
      <c r="AH102" s="38"/>
      <c r="AI102" s="7"/>
    </row>
    <row r="103" spans="28:35" ht="12.75">
      <c r="AB103" s="7"/>
      <c r="AC103" s="7"/>
      <c r="AD103" s="38"/>
      <c r="AE103" s="7"/>
      <c r="AF103" s="38"/>
      <c r="AH103" s="38"/>
      <c r="AI103" s="7"/>
    </row>
    <row r="104" spans="28:35" ht="12.75">
      <c r="AB104" s="7"/>
      <c r="AC104" s="7"/>
      <c r="AD104" s="38"/>
      <c r="AE104" s="7"/>
      <c r="AF104" s="38"/>
      <c r="AH104" s="38"/>
      <c r="AI104" s="7"/>
    </row>
    <row r="105" spans="28:35" ht="12.75">
      <c r="AB105" s="7"/>
      <c r="AC105" s="7"/>
      <c r="AD105" s="38"/>
      <c r="AE105" s="7"/>
      <c r="AF105" s="38"/>
      <c r="AH105" s="38"/>
      <c r="AI105" s="7"/>
    </row>
    <row r="106" spans="28:35" ht="12.75">
      <c r="AB106" s="7"/>
      <c r="AC106" s="7"/>
      <c r="AD106" s="38"/>
      <c r="AE106" s="7"/>
      <c r="AF106" s="38"/>
      <c r="AH106" s="38"/>
      <c r="AI106" s="7"/>
    </row>
    <row r="107" spans="11:35" ht="12.75">
      <c r="K107" s="70"/>
      <c r="AB107" s="7"/>
      <c r="AC107" s="7"/>
      <c r="AD107" s="38"/>
      <c r="AE107" s="7"/>
      <c r="AF107" s="38"/>
      <c r="AH107" s="38"/>
      <c r="AI107" s="7"/>
    </row>
    <row r="108" spans="11:35" ht="12.75">
      <c r="K108" s="70"/>
      <c r="AB108" s="70"/>
      <c r="AC108" s="7"/>
      <c r="AD108" s="38"/>
      <c r="AE108" s="7"/>
      <c r="AF108" s="38"/>
      <c r="AH108" s="38"/>
      <c r="AI108" s="7"/>
    </row>
    <row r="109" spans="11:35" ht="12.75">
      <c r="K109" s="70"/>
      <c r="AB109" s="70"/>
      <c r="AC109" s="7"/>
      <c r="AD109" s="38"/>
      <c r="AE109" s="7"/>
      <c r="AF109" s="38"/>
      <c r="AH109" s="38"/>
      <c r="AI109" s="7"/>
    </row>
    <row r="110" spans="11:35" ht="12.75">
      <c r="K110" s="70"/>
      <c r="AB110" s="70"/>
      <c r="AC110" s="7"/>
      <c r="AD110" s="38"/>
      <c r="AE110" s="7"/>
      <c r="AF110" s="38"/>
      <c r="AH110" s="38"/>
      <c r="AI110" s="7"/>
    </row>
    <row r="111" spans="11:35" ht="12.75">
      <c r="K111" s="70"/>
      <c r="AB111" s="70"/>
      <c r="AC111" s="7"/>
      <c r="AD111" s="38"/>
      <c r="AE111" s="7"/>
      <c r="AF111" s="38"/>
      <c r="AH111" s="38"/>
      <c r="AI111" s="7"/>
    </row>
    <row r="112" spans="11:35" ht="12.75">
      <c r="K112" s="70"/>
      <c r="AB112" s="70"/>
      <c r="AC112" s="7"/>
      <c r="AD112" s="38"/>
      <c r="AE112" s="7"/>
      <c r="AF112" s="38"/>
      <c r="AH112" s="38"/>
      <c r="AI112" s="7"/>
    </row>
    <row r="113" spans="11:35" ht="12.75">
      <c r="K113" s="70"/>
      <c r="AB113" s="70"/>
      <c r="AC113" s="7"/>
      <c r="AD113" s="38"/>
      <c r="AE113" s="7"/>
      <c r="AF113" s="38"/>
      <c r="AH113" s="38"/>
      <c r="AI113" s="7"/>
    </row>
    <row r="114" spans="11:35" ht="12.75">
      <c r="K114" s="70"/>
      <c r="AB114" s="70"/>
      <c r="AC114" s="7"/>
      <c r="AD114" s="38"/>
      <c r="AE114" s="7"/>
      <c r="AF114" s="38"/>
      <c r="AH114" s="38"/>
      <c r="AI114" s="7"/>
    </row>
    <row r="115" spans="11:35" ht="12.75">
      <c r="K115" s="70"/>
      <c r="V115" s="98"/>
      <c r="AB115" s="70"/>
      <c r="AC115" s="7"/>
      <c r="AD115" s="38"/>
      <c r="AE115" s="7"/>
      <c r="AF115" s="38"/>
      <c r="AH115" s="38"/>
      <c r="AI115" s="7"/>
    </row>
    <row r="116" spans="28:35" ht="12.75">
      <c r="AB116" s="70"/>
      <c r="AC116" s="7"/>
      <c r="AD116" s="38"/>
      <c r="AE116" s="7"/>
      <c r="AF116" s="38"/>
      <c r="AH116" s="38"/>
      <c r="AI116" s="7"/>
    </row>
    <row r="117" spans="11:35" ht="12.75">
      <c r="K117" s="70"/>
      <c r="AB117" s="7"/>
      <c r="AC117" s="7"/>
      <c r="AD117" s="38"/>
      <c r="AE117" s="7"/>
      <c r="AF117" s="38"/>
      <c r="AH117" s="38"/>
      <c r="AI117" s="7"/>
    </row>
    <row r="118" spans="28:35" ht="12.75">
      <c r="AB118" s="70"/>
      <c r="AC118" s="7"/>
      <c r="AD118" s="38"/>
      <c r="AE118" s="7"/>
      <c r="AF118" s="38"/>
      <c r="AH118" s="38"/>
      <c r="AI118" s="7"/>
    </row>
    <row r="119" spans="28:35" ht="12.75">
      <c r="AB119" s="7"/>
      <c r="AC119" s="7"/>
      <c r="AD119" s="38"/>
      <c r="AE119" s="7"/>
      <c r="AF119" s="38"/>
      <c r="AH119" s="38"/>
      <c r="AI119" s="7"/>
    </row>
    <row r="120" spans="28:35" ht="12.75">
      <c r="AB120" s="7"/>
      <c r="AC120" s="7"/>
      <c r="AD120" s="38"/>
      <c r="AE120" s="7"/>
      <c r="AF120" s="38"/>
      <c r="AH120" s="38"/>
      <c r="AI120" s="7"/>
    </row>
    <row r="121" spans="28:35" ht="12.75">
      <c r="AB121" s="7"/>
      <c r="AC121" s="7"/>
      <c r="AD121" s="38"/>
      <c r="AE121" s="7"/>
      <c r="AF121" s="38"/>
      <c r="AH121" s="38"/>
      <c r="AI121" s="7"/>
    </row>
    <row r="122" spans="5:35" ht="12.75">
      <c r="E122" s="98"/>
      <c r="AB122" s="7"/>
      <c r="AC122" s="7"/>
      <c r="AD122" s="38"/>
      <c r="AE122" s="7"/>
      <c r="AF122" s="38"/>
      <c r="AH122" s="38"/>
      <c r="AI122" s="7"/>
    </row>
    <row r="123" spans="28:35" ht="12.75">
      <c r="AB123" s="7"/>
      <c r="AC123" s="7"/>
      <c r="AD123" s="38"/>
      <c r="AE123" s="7"/>
      <c r="AF123" s="38"/>
      <c r="AH123" s="38"/>
      <c r="AI123" s="7"/>
    </row>
    <row r="124" spans="28:35" ht="12.75">
      <c r="AB124" s="7"/>
      <c r="AC124" s="7"/>
      <c r="AD124" s="38"/>
      <c r="AE124" s="7"/>
      <c r="AF124" s="38"/>
      <c r="AH124" s="38"/>
      <c r="AI124" s="7"/>
    </row>
    <row r="125" spans="28:35" ht="12.75">
      <c r="AB125" s="7"/>
      <c r="AC125" s="7"/>
      <c r="AD125" s="38"/>
      <c r="AE125" s="7"/>
      <c r="AF125" s="38"/>
      <c r="AH125" s="38"/>
      <c r="AI125" s="7"/>
    </row>
    <row r="126" spans="28:35" ht="12.75">
      <c r="AB126" s="7"/>
      <c r="AC126" s="7"/>
      <c r="AD126" s="38"/>
      <c r="AE126" s="7"/>
      <c r="AF126" s="38"/>
      <c r="AH126" s="38"/>
      <c r="AI126" s="7"/>
    </row>
    <row r="127" spans="28:35" ht="12.75">
      <c r="AB127" s="7"/>
      <c r="AC127" s="7"/>
      <c r="AD127" s="38"/>
      <c r="AE127" s="7"/>
      <c r="AF127" s="38"/>
      <c r="AH127" s="38"/>
      <c r="AI127" s="7"/>
    </row>
    <row r="128" spans="28:35" ht="12.75">
      <c r="AB128" s="7"/>
      <c r="AC128" s="7"/>
      <c r="AD128" s="38"/>
      <c r="AE128" s="7"/>
      <c r="AF128" s="38"/>
      <c r="AH128" s="38"/>
      <c r="AI128" s="7"/>
    </row>
    <row r="129" spans="28:35" ht="12.75">
      <c r="AB129" s="7"/>
      <c r="AC129" s="7"/>
      <c r="AD129" s="38"/>
      <c r="AE129" s="7"/>
      <c r="AF129" s="38"/>
      <c r="AH129" s="38"/>
      <c r="AI129" s="7"/>
    </row>
    <row r="130" spans="28:35" ht="12.75">
      <c r="AB130" s="7"/>
      <c r="AC130" s="7"/>
      <c r="AD130" s="38"/>
      <c r="AE130" s="7"/>
      <c r="AF130" s="38"/>
      <c r="AH130" s="38"/>
      <c r="AI130" s="7"/>
    </row>
    <row r="131" spans="28:35" ht="12.75">
      <c r="AB131" s="7"/>
      <c r="AC131" s="7"/>
      <c r="AD131" s="38"/>
      <c r="AE131" s="7"/>
      <c r="AF131" s="38"/>
      <c r="AH131" s="38"/>
      <c r="AI131" s="7"/>
    </row>
    <row r="132" spans="28:35" ht="12.75">
      <c r="AB132" s="7"/>
      <c r="AC132" s="7"/>
      <c r="AD132" s="38"/>
      <c r="AE132" s="7"/>
      <c r="AF132" s="38"/>
      <c r="AH132" s="38"/>
      <c r="AI132" s="7"/>
    </row>
    <row r="133" spans="28:35" ht="12.75">
      <c r="AB133" s="7"/>
      <c r="AC133" s="7"/>
      <c r="AD133" s="38"/>
      <c r="AE133" s="7"/>
      <c r="AF133" s="38"/>
      <c r="AH133" s="38"/>
      <c r="AI133" s="7"/>
    </row>
    <row r="134" spans="28:35" ht="12.75">
      <c r="AB134" s="7"/>
      <c r="AC134" s="7"/>
      <c r="AD134" s="38"/>
      <c r="AE134" s="7"/>
      <c r="AF134" s="38"/>
      <c r="AH134" s="38"/>
      <c r="AI134" s="7"/>
    </row>
    <row r="135" spans="28:35" ht="12.75">
      <c r="AB135" s="7"/>
      <c r="AC135" s="7"/>
      <c r="AD135" s="38"/>
      <c r="AE135" s="7"/>
      <c r="AF135" s="38"/>
      <c r="AH135" s="38"/>
      <c r="AI135" s="7"/>
    </row>
    <row r="136" spans="28:35" ht="12.75">
      <c r="AB136" s="7"/>
      <c r="AC136" s="7"/>
      <c r="AD136" s="38"/>
      <c r="AE136" s="7"/>
      <c r="AF136" s="38"/>
      <c r="AH136" s="38"/>
      <c r="AI136" s="7"/>
    </row>
    <row r="137" spans="28:35" ht="12.75">
      <c r="AB137" s="7"/>
      <c r="AC137" s="7"/>
      <c r="AD137" s="38"/>
      <c r="AE137" s="7"/>
      <c r="AF137" s="38"/>
      <c r="AH137" s="38"/>
      <c r="AI137" s="7"/>
    </row>
    <row r="138" spans="28:35" ht="12.75">
      <c r="AB138" s="7"/>
      <c r="AC138" s="7"/>
      <c r="AD138" s="38"/>
      <c r="AE138" s="7"/>
      <c r="AF138" s="38"/>
      <c r="AH138" s="38"/>
      <c r="AI138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58"/>
  <sheetViews>
    <sheetView tabSelected="1" zoomScalePageLayoutView="0" workbookViewId="0" topLeftCell="A1">
      <selection activeCell="N14" sqref="N14:T23"/>
    </sheetView>
  </sheetViews>
  <sheetFormatPr defaultColWidth="9.00390625" defaultRowHeight="12.75"/>
  <cols>
    <col min="1" max="1" width="14.375" style="0" customWidth="1"/>
    <col min="2" max="2" width="1.25" style="0" customWidth="1"/>
    <col min="3" max="3" width="19.125" style="143" customWidth="1"/>
    <col min="4" max="4" width="1.25" style="0" customWidth="1"/>
    <col min="5" max="5" width="19.125" style="2" customWidth="1"/>
    <col min="6" max="6" width="0.875" style="0" customWidth="1"/>
    <col min="7" max="7" width="23.625" style="0" customWidth="1"/>
    <col min="8" max="8" width="1.00390625" style="0" customWidth="1"/>
    <col min="9" max="9" width="26.625" style="0" customWidth="1"/>
    <col min="10" max="10" width="1.00390625" style="0" customWidth="1"/>
    <col min="11" max="11" width="23.625" style="0" customWidth="1"/>
  </cols>
  <sheetData>
    <row r="4" spans="2:10" ht="12.75">
      <c r="B4" s="1"/>
      <c r="C4" s="180"/>
      <c r="D4" s="1"/>
      <c r="F4" s="1"/>
      <c r="H4" s="1"/>
      <c r="J4" s="1"/>
    </row>
    <row r="5" spans="1:12" ht="12.75">
      <c r="A5" s="71"/>
      <c r="B5" s="72"/>
      <c r="C5" s="73" t="s">
        <v>96</v>
      </c>
      <c r="D5" s="72"/>
      <c r="E5" s="73" t="s">
        <v>96</v>
      </c>
      <c r="F5" s="74"/>
      <c r="G5" s="71" t="s">
        <v>91</v>
      </c>
      <c r="H5" s="74"/>
      <c r="I5" s="140" t="s">
        <v>91</v>
      </c>
      <c r="J5" s="72"/>
      <c r="K5" s="140" t="s">
        <v>91</v>
      </c>
      <c r="L5" s="75"/>
    </row>
    <row r="6" spans="1:12" ht="12.75">
      <c r="A6" s="71"/>
      <c r="B6" s="76"/>
      <c r="C6" s="142" t="s">
        <v>169</v>
      </c>
      <c r="D6" s="72"/>
      <c r="E6" s="73" t="s">
        <v>97</v>
      </c>
      <c r="F6" s="76"/>
      <c r="G6" s="71" t="s">
        <v>104</v>
      </c>
      <c r="H6" s="76"/>
      <c r="I6" s="140" t="s">
        <v>92</v>
      </c>
      <c r="J6" s="72"/>
      <c r="K6" s="140" t="s">
        <v>127</v>
      </c>
      <c r="L6" s="75"/>
    </row>
    <row r="7" spans="1:11" ht="12.75">
      <c r="A7" s="71"/>
      <c r="B7" s="76"/>
      <c r="C7" s="142" t="s">
        <v>168</v>
      </c>
      <c r="D7" s="72"/>
      <c r="E7" s="73" t="s">
        <v>128</v>
      </c>
      <c r="F7" s="76"/>
      <c r="G7" s="73"/>
      <c r="H7" s="76"/>
      <c r="I7" s="142"/>
      <c r="J7" s="76"/>
      <c r="K7" s="140"/>
    </row>
    <row r="8" spans="1:11" ht="12.75">
      <c r="A8" s="71"/>
      <c r="B8" s="72"/>
      <c r="C8" s="73" t="s">
        <v>98</v>
      </c>
      <c r="D8" s="72"/>
      <c r="E8" s="73" t="s">
        <v>98</v>
      </c>
      <c r="F8" s="76"/>
      <c r="G8" s="142" t="s">
        <v>1</v>
      </c>
      <c r="H8" s="76"/>
      <c r="I8" s="142" t="s">
        <v>1</v>
      </c>
      <c r="J8" s="76"/>
      <c r="K8" s="73" t="s">
        <v>1</v>
      </c>
    </row>
    <row r="9" spans="1:11" ht="12.75">
      <c r="A9" s="77"/>
      <c r="B9" s="72"/>
      <c r="C9" s="181"/>
      <c r="D9" s="72"/>
      <c r="E9" s="71"/>
      <c r="F9" s="78"/>
      <c r="G9" s="190"/>
      <c r="H9" s="78"/>
      <c r="I9" s="191"/>
      <c r="J9" s="78"/>
      <c r="K9" s="190"/>
    </row>
    <row r="10" spans="1:11" ht="12.75">
      <c r="A10" s="80" t="s">
        <v>108</v>
      </c>
      <c r="B10" s="81"/>
      <c r="C10" s="182">
        <v>295811</v>
      </c>
      <c r="D10" s="87"/>
      <c r="E10" s="82">
        <v>411527</v>
      </c>
      <c r="F10" s="81"/>
      <c r="G10" s="80">
        <v>380062</v>
      </c>
      <c r="H10" s="81"/>
      <c r="I10" s="80">
        <v>394906</v>
      </c>
      <c r="J10" s="81"/>
      <c r="K10" s="80">
        <v>330706</v>
      </c>
    </row>
    <row r="11" spans="1:11" ht="12.75">
      <c r="A11" s="80" t="s">
        <v>109</v>
      </c>
      <c r="B11" s="81">
        <v>339112</v>
      </c>
      <c r="C11" s="183">
        <v>1458899</v>
      </c>
      <c r="D11" s="81"/>
      <c r="E11" s="80">
        <v>420290</v>
      </c>
      <c r="F11" s="81"/>
      <c r="G11" s="80">
        <v>617348</v>
      </c>
      <c r="H11" s="81"/>
      <c r="I11" s="80">
        <v>0</v>
      </c>
      <c r="J11" s="81"/>
      <c r="K11" s="80">
        <v>5000</v>
      </c>
    </row>
    <row r="12" spans="1:11" ht="12.75">
      <c r="A12" s="80" t="s">
        <v>110</v>
      </c>
      <c r="B12" s="81"/>
      <c r="C12" s="183">
        <v>509273</v>
      </c>
      <c r="D12" s="81"/>
      <c r="E12" s="80">
        <v>587493</v>
      </c>
      <c r="F12" s="81"/>
      <c r="G12" s="80">
        <v>247549</v>
      </c>
      <c r="H12" s="81"/>
      <c r="I12" s="80">
        <v>0</v>
      </c>
      <c r="J12" s="81"/>
      <c r="K12" s="80">
        <v>0</v>
      </c>
    </row>
    <row r="13" spans="1:13" ht="12.75">
      <c r="A13" s="83" t="s">
        <v>83</v>
      </c>
      <c r="B13" s="79"/>
      <c r="C13" s="184">
        <f>SUM(C10:C12)</f>
        <v>2263983</v>
      </c>
      <c r="D13" s="93"/>
      <c r="E13" s="84">
        <f>SUM(E10:E12)</f>
        <v>1419310</v>
      </c>
      <c r="F13" s="79"/>
      <c r="G13" s="83">
        <f>SUM(G10:G12)</f>
        <v>1244959</v>
      </c>
      <c r="H13" s="79"/>
      <c r="I13" s="83">
        <f>SUM(I10:I12)</f>
        <v>394906</v>
      </c>
      <c r="J13" s="79"/>
      <c r="K13" s="83">
        <f>SUM(K10:K12)</f>
        <v>335706</v>
      </c>
      <c r="M13" s="143"/>
    </row>
    <row r="14" spans="1:13" ht="12.75">
      <c r="A14" s="85"/>
      <c r="B14" s="86"/>
      <c r="C14" s="185"/>
      <c r="D14" s="86"/>
      <c r="E14" s="80"/>
      <c r="F14" s="87"/>
      <c r="G14" s="82"/>
      <c r="H14" s="88"/>
      <c r="I14" s="82"/>
      <c r="J14" s="87"/>
      <c r="K14" s="144"/>
      <c r="M14" s="143"/>
    </row>
    <row r="15" spans="1:16" ht="12.75">
      <c r="A15" s="80" t="s">
        <v>111</v>
      </c>
      <c r="B15" s="81"/>
      <c r="C15" s="182">
        <v>289198</v>
      </c>
      <c r="D15" s="87"/>
      <c r="E15" s="82">
        <v>338558</v>
      </c>
      <c r="F15" s="87"/>
      <c r="G15" s="80">
        <v>327780</v>
      </c>
      <c r="H15" s="81"/>
      <c r="I15" s="80">
        <v>290186</v>
      </c>
      <c r="J15" s="81"/>
      <c r="K15" s="80">
        <v>290663</v>
      </c>
      <c r="N15" s="99"/>
      <c r="P15" s="2"/>
    </row>
    <row r="16" spans="1:16" ht="12.75">
      <c r="A16" s="80" t="s">
        <v>112</v>
      </c>
      <c r="B16" s="81"/>
      <c r="C16" s="183">
        <v>1940533</v>
      </c>
      <c r="D16" s="81"/>
      <c r="E16" s="80">
        <v>979456</v>
      </c>
      <c r="F16" s="81"/>
      <c r="G16" s="80">
        <v>800170</v>
      </c>
      <c r="H16" s="81"/>
      <c r="I16" s="80">
        <v>3500</v>
      </c>
      <c r="J16" s="81"/>
      <c r="K16" s="80">
        <v>3000</v>
      </c>
      <c r="P16" s="2"/>
    </row>
    <row r="17" spans="1:16" ht="12.75">
      <c r="A17" s="80" t="s">
        <v>113</v>
      </c>
      <c r="B17" s="81"/>
      <c r="C17" s="183">
        <v>34252</v>
      </c>
      <c r="D17" s="81"/>
      <c r="E17" s="80">
        <v>101296</v>
      </c>
      <c r="F17" s="81"/>
      <c r="G17" s="80">
        <v>117009</v>
      </c>
      <c r="H17" s="81"/>
      <c r="I17" s="80">
        <v>34740</v>
      </c>
      <c r="J17" s="81"/>
      <c r="K17" s="80">
        <v>35160</v>
      </c>
      <c r="P17" s="2"/>
    </row>
    <row r="18" spans="1:16" ht="12.75">
      <c r="A18" s="83" t="s">
        <v>84</v>
      </c>
      <c r="B18" s="79"/>
      <c r="C18" s="186">
        <f>SUM(C15:C17)</f>
        <v>2263983</v>
      </c>
      <c r="D18" s="79"/>
      <c r="E18" s="83">
        <f>SUM(E15:E17)</f>
        <v>1419310</v>
      </c>
      <c r="F18" s="79"/>
      <c r="G18" s="83">
        <f>SUM(G15:G17)</f>
        <v>1244959</v>
      </c>
      <c r="H18" s="79"/>
      <c r="I18" s="83">
        <f>SUM(I15:I17)</f>
        <v>328426</v>
      </c>
      <c r="J18" s="79"/>
      <c r="K18" s="83">
        <f>SUM(K15:K17)</f>
        <v>328823</v>
      </c>
      <c r="N18" s="99"/>
      <c r="P18" s="2"/>
    </row>
    <row r="19" spans="1:16" ht="12.75">
      <c r="A19" s="89"/>
      <c r="B19" s="88"/>
      <c r="C19" s="187"/>
      <c r="D19" s="88"/>
      <c r="E19" s="89"/>
      <c r="F19" s="88"/>
      <c r="G19" s="89"/>
      <c r="H19" s="90"/>
      <c r="I19" s="89"/>
      <c r="J19" s="90"/>
      <c r="K19" s="144"/>
      <c r="N19" s="2"/>
      <c r="P19" s="2"/>
    </row>
    <row r="20" spans="1:16" ht="12.75">
      <c r="A20" s="85"/>
      <c r="B20" s="91"/>
      <c r="C20" s="188"/>
      <c r="D20" s="91"/>
      <c r="E20" s="85"/>
      <c r="F20" s="91"/>
      <c r="G20" s="85"/>
      <c r="H20" s="86"/>
      <c r="I20" s="85"/>
      <c r="J20" s="86"/>
      <c r="K20" s="144"/>
      <c r="N20" s="2"/>
      <c r="P20" s="2"/>
    </row>
    <row r="21" spans="1:16" ht="12.75">
      <c r="A21" s="83" t="s">
        <v>85</v>
      </c>
      <c r="B21" s="92"/>
      <c r="C21" s="189"/>
      <c r="D21" s="92"/>
      <c r="E21" s="77"/>
      <c r="F21" s="92"/>
      <c r="G21" s="77"/>
      <c r="H21" s="78"/>
      <c r="I21" s="77"/>
      <c r="J21" s="78"/>
      <c r="K21" s="141"/>
      <c r="N21" s="2"/>
      <c r="P21" s="2"/>
    </row>
    <row r="22" spans="1:16" ht="12.75">
      <c r="A22" s="83" t="s">
        <v>86</v>
      </c>
      <c r="B22" s="93"/>
      <c r="C22" s="83">
        <f>C13-C18</f>
        <v>0</v>
      </c>
      <c r="D22" s="93"/>
      <c r="E22" s="83">
        <f>E13-E18</f>
        <v>0</v>
      </c>
      <c r="F22" s="93"/>
      <c r="G22" s="83">
        <f>G13-G18</f>
        <v>0</v>
      </c>
      <c r="H22" s="79"/>
      <c r="I22" s="83">
        <f>I13-I18</f>
        <v>66480</v>
      </c>
      <c r="J22" s="79"/>
      <c r="K22" s="83">
        <f>K13-K18</f>
        <v>6883</v>
      </c>
      <c r="P22" s="2"/>
    </row>
    <row r="29" ht="12.75">
      <c r="A29" s="99"/>
    </row>
    <row r="32" ht="12.75">
      <c r="A32" s="99"/>
    </row>
    <row r="33" ht="12.75">
      <c r="A33" s="2"/>
    </row>
    <row r="34" ht="12.75">
      <c r="A34" s="2"/>
    </row>
    <row r="35" ht="12.75">
      <c r="A35" s="2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František</cp:lastModifiedBy>
  <cp:lastPrinted>2010-11-25T21:02:34Z</cp:lastPrinted>
  <dcterms:created xsi:type="dcterms:W3CDTF">1997-01-24T11:07:25Z</dcterms:created>
  <dcterms:modified xsi:type="dcterms:W3CDTF">2010-11-25T21:02:44Z</dcterms:modified>
  <cp:category/>
  <cp:version/>
  <cp:contentType/>
  <cp:contentStatus/>
</cp:coreProperties>
</file>